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ivision de Presupuesto\2023\Ejecuciones\Físico-Financiero\Semestrales\2do Semestre\"/>
    </mc:Choice>
  </mc:AlternateContent>
  <xr:revisionPtr revIDLastSave="0" documentId="13_ncr:1_{C21DD4B2-D5BF-4895-ABA4-DBCD4817BF26}" xr6:coauthVersionLast="47" xr6:coauthVersionMax="47" xr10:uidLastSave="{00000000-0000-0000-0000-000000000000}"/>
  <bookViews>
    <workbookView xWindow="-110" yWindow="-110" windowWidth="19420" windowHeight="1056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9" i="1" l="1" a="1"/>
  <c r="A49" i="1" s="1"/>
  <c r="C49" i="1" a="1"/>
  <c r="C49" i="1" s="1"/>
  <c r="F49" i="1" a="1"/>
  <c r="F49" i="1" s="1"/>
  <c r="I53" i="1"/>
  <c r="J53" i="1"/>
  <c r="A25" i="1"/>
  <c r="J31" i="1"/>
  <c r="J66" i="1" l="1"/>
  <c r="I49" i="1"/>
  <c r="F25" i="1"/>
  <c r="J68" i="1" s="1"/>
  <c r="C25" i="1"/>
  <c r="J67" i="1" s="1"/>
  <c r="I31" i="1"/>
  <c r="J30" i="1"/>
  <c r="I30" i="1"/>
  <c r="I29" i="1"/>
  <c r="J29" i="1"/>
  <c r="I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<sst xmlns="http://schemas.openxmlformats.org/spreadsheetml/2006/main" count="127" uniqueCount="90">
  <si>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</si>
  <si>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</si>
  <si>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</si>
  <si>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</si>
  <si>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</si>
  <si>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</si>
  <si>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</si>
  <si>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</si>
  <si>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</si>
  <si>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</si>
  <si>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</si>
  <si>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</si>
  <si>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</si>
  <si>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</si>
  <si>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</si>
  <si>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</si>
  <si>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</si>
  <si>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</si>
  <si>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</si>
  <si>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</si>
  <si>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</si>
  <si>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 xml:space="preserve"> Presupuesto Anual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</si>
  <si>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</si>
  <si>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</si>
  <si>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</si>
  <si>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</si>
  <si>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</si>
  <si>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</si>
  <si>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</si>
  <si>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</si>
  <si>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</si>
  <si>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</si>
  <si>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</si>
  <si>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</si>
  <si>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</si>
  <si>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</si>
  <si>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</si>
  <si>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</si>
  <si>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</si>
  <si>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</si>
  <si>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</si>
  <si>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</si>
  <si>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</si>
  <si>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</si>
  <si>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</si>
  <si>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</si>
  <si>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</si>
  <si>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</si>
  <si>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</si>
  <si>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</si>
  <si>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</si>
  <si>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</si>
  <si>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</si>
  <si>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</si>
  <si>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</si>
  <si>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</si>
  <si>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&gt;95%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</si>
  <si>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</si>
  <si>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</si>
  <si>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&gt;90%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</si>
  <si>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</si>
  <si>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</si>
  <si>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</si>
  <si>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</si>
  <si>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</si>
  <si>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</si>
  <si>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</si>
  <si>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</si>
  <si>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</si>
  <si>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</si>
  <si>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</si>
  <si>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r>
      <rPr>
        <b/>
        <sz val="11"/>
        <color theme="1"/>
        <rFont val="Calibri"/>
        <family val="2"/>
        <scheme val="minor"/>
      </rPr>
      <t>José Alexander García De Peña</t>
    </r>
    <r>
      <rPr>
        <sz val="11"/>
        <color theme="1"/>
        <rFont val="Calibri"/>
        <family val="2"/>
        <scheme val="minor"/>
      </rPr>
      <t xml:space="preserve"> 
Subdirector Planificación y Presupuesto</t>
    </r>
  </si>
  <si>
    <t>Física 
(%)
 G=E/A</t>
  </si>
  <si>
    <t>Financiero 
(%) 
H=F/B</t>
  </si>
  <si>
    <t>Programación Semestral</t>
  </si>
  <si>
    <t>Ejecución Semestral</t>
  </si>
  <si>
    <t>IV.II - Formulación y Ejecución Semestral de las Metas por Producto</t>
  </si>
  <si>
    <t>IV.II - Formulación y Ejecución semestral de las Metas por Producto</t>
  </si>
  <si>
    <t>N/A - Por el momento las proyección indican que la institución cumplirá con las metas planteadas al cierre de año.</t>
  </si>
  <si>
    <t>Informe de Evaluación semestral de las Metas Físicas-Financieras 2do Semestre Año 2023</t>
  </si>
  <si>
    <t>Magnolia García Tavárez</t>
  </si>
  <si>
    <t>Subdirectora Departamento Administrativo y Financiero</t>
  </si>
  <si>
    <t xml:space="preserve">                  Subdirector Planificación y Alianzas Interinstitucionales</t>
  </si>
  <si>
    <t>En cuanto a la ejecución física el producto 01 tuvo un ligero retraso en los tiempos de ejecución de 1 supervisión en el trimestre julio-septiembre.</t>
  </si>
  <si>
    <t>Para producto 01 se logró supervisar 41 de las 42 entidades programadas, lo que representa un 97% de ejecución financiera para el segundo semestre 2023. Mientras que el producto 02 alcanzó un nivel de ejecución del 100%.
En cuanto a la ejecución fisica del producto 03, para el segundo semestre 2023, la Superintendencia obtuvo una ejecución fisíca del 100%, logrando cumplir con la meta establecida para el período.</t>
  </si>
  <si>
    <t>En este semestre, el número de usuarios que recibieron asistencia para solucionar reclamaciones fue superior al 100% debido a que culminaron otros procesos de atención que habían iniciado previo al semestre. Por lo tanto el trimestre enero-marzo contó con 7% más de reclamaciones solucionadas que las que fueron solicitadas.</t>
  </si>
  <si>
    <t>Con relación a la ejecución financiera, el gasto fue 10% debajo de lo esperado debido a eficiencias en los insumos presupuestados</t>
  </si>
  <si>
    <t>5126-Superintendencia de Bancos</t>
  </si>
  <si>
    <t>01-Superintendencia de Bancos</t>
  </si>
  <si>
    <t>0001-Superintendencia de Bancos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</si>
</sst>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[$-10409]#,##0;\-#,##0"/>
    <numFmt numFmtId="165" formatCode="[$-10409]#,##0.00;\-#,##0.00"/>
    <numFmt numFmtId="166" formatCode="[$-10409]0.00%"/>
    <numFmt numFmtId="167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Protection="1">
      <protection locked="0"/>
    </xf>
    <xf numFmtId="0" fontId="7" fillId="0" borderId="10" xfId="0" applyFont="1" applyBorder="1" applyAlignment="1">
      <alignment vertical="center"/>
    </xf>
    <xf numFmtId="0" fontId="0" fillId="0" borderId="10" xfId="0" applyBorder="1"/>
    <xf numFmtId="0" fontId="9" fillId="0" borderId="0" xfId="0" applyFont="1" applyProtection="1">
      <protection locked="0"/>
    </xf>
    <xf numFmtId="0" fontId="8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13" fillId="7" borderId="21" xfId="0" applyFont="1" applyFill="1" applyBorder="1" applyAlignment="1">
      <alignment horizontal="center" vertical="center" wrapText="1" readingOrder="1"/>
    </xf>
    <xf numFmtId="0" fontId="13" fillId="7" borderId="22" xfId="0" applyFont="1" applyFill="1" applyBorder="1" applyAlignment="1">
      <alignment horizontal="center" vertical="center" wrapText="1" readingOrder="1"/>
    </xf>
    <xf numFmtId="0" fontId="13" fillId="7" borderId="23" xfId="0" applyFont="1" applyFill="1" applyBorder="1" applyAlignment="1">
      <alignment horizontal="center" vertical="center" wrapText="1" readingOrder="1"/>
    </xf>
    <xf numFmtId="0" fontId="14" fillId="0" borderId="15" xfId="0" applyFont="1" applyBorder="1" applyAlignment="1" applyProtection="1">
      <alignment vertical="top" wrapText="1"/>
      <protection locked="0"/>
    </xf>
    <xf numFmtId="0" fontId="14" fillId="0" borderId="19" xfId="0" applyFont="1" applyBorder="1" applyAlignment="1" applyProtection="1">
      <alignment vertical="top" wrapText="1"/>
      <protection locked="0"/>
    </xf>
    <xf numFmtId="164" fontId="14" fillId="0" borderId="19" xfId="0" applyNumberFormat="1" applyFont="1" applyBorder="1" applyAlignment="1" applyProtection="1">
      <alignment horizontal="center" vertical="center" wrapText="1" readingOrder="1"/>
      <protection locked="0"/>
    </xf>
    <xf numFmtId="10" fontId="14" fillId="6" borderId="19" xfId="1" applyNumberFormat="1" applyFont="1" applyFill="1" applyBorder="1" applyAlignment="1" applyProtection="1">
      <alignment horizontal="center" vertical="center" wrapText="1" readingOrder="1"/>
      <protection locked="0"/>
    </xf>
    <xf numFmtId="166" fontId="14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2" xfId="0" applyFont="1" applyFill="1" applyBorder="1" applyAlignment="1">
      <alignment vertical="top" wrapText="1"/>
    </xf>
    <xf numFmtId="0" fontId="3" fillId="8" borderId="4" xfId="0" applyFont="1" applyFill="1" applyBorder="1" applyAlignment="1">
      <alignment vertical="top" wrapText="1"/>
    </xf>
    <xf numFmtId="0" fontId="2" fillId="0" borderId="10" xfId="0" applyFont="1" applyBorder="1"/>
    <xf numFmtId="0" fontId="8" fillId="5" borderId="12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0" fillId="8" borderId="0" xfId="0" applyFill="1"/>
    <xf numFmtId="0" fontId="2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 vertical="center"/>
    </xf>
    <xf numFmtId="0" fontId="13" fillId="7" borderId="29" xfId="0" applyFont="1" applyFill="1" applyBorder="1" applyAlignment="1">
      <alignment horizontal="center" vertical="center" wrapText="1" readingOrder="1"/>
    </xf>
    <xf numFmtId="0" fontId="13" fillId="7" borderId="30" xfId="0" applyFont="1" applyFill="1" applyBorder="1" applyAlignment="1">
      <alignment horizontal="center" vertical="center" wrapText="1" readingOrder="1"/>
    </xf>
    <xf numFmtId="0" fontId="14" fillId="0" borderId="13" xfId="0" applyFont="1" applyBorder="1" applyAlignment="1" applyProtection="1">
      <alignment vertical="center" wrapText="1"/>
      <protection locked="0"/>
    </xf>
    <xf numFmtId="164" fontId="14" fillId="0" borderId="13" xfId="0" applyNumberFormat="1" applyFont="1" applyBorder="1" applyAlignment="1" applyProtection="1">
      <alignment horizontal="center" vertical="center" wrapText="1" readingOrder="1"/>
      <protection locked="0"/>
    </xf>
    <xf numFmtId="10" fontId="14" fillId="6" borderId="13" xfId="1" applyNumberFormat="1" applyFont="1" applyFill="1" applyBorder="1" applyAlignment="1" applyProtection="1">
      <alignment horizontal="center" vertical="center" wrapText="1" readingOrder="1"/>
      <protection locked="0"/>
    </xf>
    <xf numFmtId="166" fontId="14" fillId="6" borderId="13" xfId="0" applyNumberFormat="1" applyFont="1" applyFill="1" applyBorder="1" applyAlignment="1" applyProtection="1">
      <alignment horizontal="center" vertical="center" wrapText="1" readingOrder="1"/>
      <protection locked="0"/>
    </xf>
    <xf numFmtId="9" fontId="14" fillId="6" borderId="13" xfId="1" applyFont="1" applyFill="1" applyBorder="1" applyAlignment="1" applyProtection="1">
      <alignment horizontal="center" vertical="center" wrapText="1" readingOrder="1"/>
      <protection locked="0"/>
    </xf>
    <xf numFmtId="0" fontId="20" fillId="0" borderId="0" xfId="0" applyFont="1" applyAlignment="1">
      <alignment horizontal="left"/>
    </xf>
    <xf numFmtId="0" fontId="2" fillId="0" borderId="0" xfId="0" applyFont="1" applyAlignment="1">
      <alignment vertical="top"/>
    </xf>
    <xf numFmtId="4" fontId="0" fillId="0" borderId="0" xfId="0" applyNumberFormat="1" applyAlignment="1">
      <alignment vertical="top" wrapText="1"/>
    </xf>
    <xf numFmtId="165" fontId="14" fillId="0" borderId="19" xfId="0" applyNumberFormat="1" applyFont="1" applyBorder="1" applyAlignment="1" applyProtection="1">
      <alignment horizontal="center" vertical="center" wrapText="1" readingOrder="1"/>
      <protection locked="0"/>
    </xf>
    <xf numFmtId="9" fontId="14" fillId="0" borderId="19" xfId="0" applyNumberFormat="1" applyFont="1" applyBorder="1" applyAlignment="1" applyProtection="1">
      <alignment horizontal="center" vertical="center" wrapText="1"/>
      <protection locked="0"/>
    </xf>
    <xf numFmtId="164" fontId="14" fillId="0" borderId="13" xfId="0" applyNumberFormat="1" applyFont="1" applyBorder="1" applyAlignment="1" applyProtection="1">
      <alignment horizontal="center" vertical="center" wrapText="1"/>
      <protection locked="0"/>
    </xf>
    <xf numFmtId="9" fontId="14" fillId="0" borderId="13" xfId="0" applyNumberFormat="1" applyFont="1" applyBorder="1" applyAlignment="1" applyProtection="1">
      <alignment horizontal="center" vertical="center" wrapText="1"/>
      <protection locked="0"/>
    </xf>
    <xf numFmtId="165" fontId="14" fillId="0" borderId="13" xfId="0" applyNumberFormat="1" applyFont="1" applyBorder="1" applyAlignment="1" applyProtection="1">
      <alignment horizontal="center" vertical="center" wrapText="1" readingOrder="1"/>
      <protection locked="0"/>
    </xf>
    <xf numFmtId="0" fontId="5" fillId="3" borderId="1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6" fillId="4" borderId="1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0" fontId="18" fillId="0" borderId="26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8" fillId="0" borderId="11" xfId="0" applyFont="1" applyBorder="1" applyAlignment="1" applyProtection="1">
      <alignment horizontal="justify" vertical="center" wrapText="1"/>
      <protection locked="0"/>
    </xf>
    <xf numFmtId="164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4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64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164" fontId="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4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10" fontId="9" fillId="6" borderId="19" xfId="1" applyNumberFormat="1" applyFont="1" applyFill="1" applyBorder="1" applyAlignment="1" applyProtection="1">
      <alignment horizontal="center" vertical="center" wrapText="1" readingOrder="1"/>
    </xf>
    <xf numFmtId="10" fontId="9" fillId="6" borderId="20" xfId="1" applyNumberFormat="1" applyFont="1" applyFill="1" applyBorder="1" applyAlignment="1" applyProtection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2" fillId="7" borderId="19" xfId="0" applyFont="1" applyFill="1" applyBorder="1" applyAlignment="1">
      <alignment horizontal="center" vertical="center" wrapText="1" readingOrder="1"/>
    </xf>
    <xf numFmtId="0" fontId="9" fillId="5" borderId="19" xfId="0" applyFont="1" applyFill="1" applyBorder="1" applyAlignment="1">
      <alignment vertical="top" wrapText="1"/>
    </xf>
    <xf numFmtId="0" fontId="9" fillId="5" borderId="20" xfId="0" applyFont="1" applyFill="1" applyBorder="1" applyAlignment="1">
      <alignment vertical="top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27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6" fillId="0" borderId="0" xfId="0" applyFont="1" applyAlignment="1">
      <alignment horizontal="left" vertical="center" wrapText="1"/>
    </xf>
    <xf numFmtId="0" fontId="8" fillId="5" borderId="13" xfId="0" applyFont="1" applyFill="1" applyBorder="1" applyAlignment="1">
      <alignment horizontal="center" vertical="center" wrapText="1"/>
    </xf>
    <xf numFmtId="167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49" fontId="18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167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3" fontId="0" fillId="0" borderId="13" xfId="0" applyNumberFormat="1" applyBorder="1" applyAlignment="1">
      <alignment vertical="top" wrapText="1"/>
    </xf>
    <xf numFmtId="0" fontId="2" fillId="0" borderId="13" xfId="0" applyFont="1" applyBorder="1" applyAlignment="1">
      <alignment vertical="top"/>
    </xf>
  </cellXfs>
  <cellStyles count="3">
    <cellStyle name="Currency" xfId="2" builtinId="4"/>
    <cellStyle name="Normal" xfId="0" builtinId="0"/>
    <cellStyle name="Percent" xfId="1" builtinId="5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9" dataDxfId="27" headerRowBorderDxfId="28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A" dataDxfId="16">
      <calculatedColumnFormula>IF(G29&gt;0,G29/C29,0)</calculatedColumnFormula>
    </tableColumn>
    <tableColumn id="8" xr3:uid="{CAB2F777-24BA-4EFC-82F9-153B93171D9B}" name="Financiero _x000a_(%) _x000a_H=F/B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4" dataDxfId="12" headerRowBorderDxfId="13" tableBorderDxfId="11" totalsRowBorderDxfId="10">
  <tableColumns count="10">
    <tableColumn id="1" xr3:uid="{0DAE7144-5F89-4C90-85B5-5FB91E70C385}" name="Producto" dataDxfId="9"/>
    <tableColumn id="2" xr3:uid="{9548A588-F138-42D4-982E-CDA940F617F2}" name="Indicador" dataDxfId="8"/>
    <tableColumn id="3" xr3:uid="{321F68B0-040A-4D1F-BA4D-7FB6F5A931D5}" name="Física_x000a_(A)" dataDxfId="7"/>
    <tableColumn id="4" xr3:uid="{37FAE7C2-EBA0-4680-9F31-2E805EBA33BC}" name="Financiera_x000a_(B)" dataDxfId="6"/>
    <tableColumn id="9" xr3:uid="{C50E50CF-05E7-4854-8BE9-D73279315BB9}" name="Física_x000a_(C)" dataDxfId="5"/>
    <tableColumn id="10" xr3:uid="{8E6CDDE1-EFC2-4F08-B6FE-CF65163CE8BF}" name="Financiera_x000a_(D)" dataDxfId="4"/>
    <tableColumn id="5" xr3:uid="{02168CAE-3BB1-47F4-B4BE-F29632BF6968}" name="Física _x000a_(E)" dataDxfId="3"/>
    <tableColumn id="6" xr3:uid="{78E425B9-B06A-463C-94C8-E5EF7117000F}" name="Financiera _x000a_ (F)" dataDxfId="2"/>
    <tableColumn id="7" xr3:uid="{CF1B70D9-BB1F-4B00-8C08-A55830929EBE}" name="Física _x000a_(%)_x000a_ G=E/A" dataDxfId="1">
      <calculatedColumnFormula>IF(G53&gt;0,G53/RIGHT(C53,3),0)</calculatedColumnFormula>
    </tableColumn>
    <tableColumn id="8" xr3:uid="{AA2B9F2C-D7AE-4C02-B4E1-FDD6E8DFAC75}" name="Financiero _x000a_(%) _x000a_H=F/B" dataDxfId="0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K86"/>
  <sheetViews>
    <sheetView showGridLines="0" tabSelected="1" view="pageBreakPreview" zoomScale="85" zoomScaleNormal="100" zoomScaleSheetLayoutView="85" workbookViewId="0">
      <selection activeCell="A7" sqref="A7:J7"/>
    </sheetView>
  </sheetViews>
  <sheetFormatPr defaultColWidth="11.453125" defaultRowHeight="14.5" x14ac:dyDescent="0.35"/>
  <cols>
    <col min="1" max="1" width="23.81640625" style="4" bestFit="1" customWidth="1"/>
    <col min="2" max="2" width="19.1796875" style="4" customWidth="1"/>
    <col min="3" max="3" width="12.7265625" style="4" customWidth="1"/>
    <col min="4" max="4" width="13.7265625" style="4" bestFit="1" customWidth="1"/>
    <col min="5" max="7" width="12.7265625" style="4" customWidth="1"/>
    <col min="8" max="8" width="13.453125" style="4" bestFit="1" customWidth="1"/>
    <col min="9" max="10" width="12.7265625" style="4" customWidth="1"/>
  </cols>
  <sheetData>
    <row r="1" spans="1:10" ht="21.75" customHeight="1" x14ac:dyDescent="0.35">
      <c r="A1" s="16"/>
      <c r="B1" s="83" t="s">
        <v>79</v>
      </c>
      <c r="C1" s="84"/>
      <c r="D1" s="84"/>
      <c r="E1" s="84"/>
      <c r="F1" s="84"/>
      <c r="G1" s="84"/>
      <c r="H1" s="84"/>
      <c r="I1" s="84"/>
      <c r="J1" s="85"/>
    </row>
    <row r="2" spans="1:10" ht="21.75" customHeight="1" x14ac:dyDescent="0.35">
      <c r="A2" s="17"/>
      <c r="B2" s="86"/>
      <c r="C2" s="87"/>
      <c r="D2" s="87"/>
      <c r="E2" s="87"/>
      <c r="F2" s="87"/>
      <c r="G2" s="87"/>
      <c r="H2" s="87"/>
      <c r="I2" s="87"/>
      <c r="J2" s="88"/>
    </row>
    <row r="3" spans="1:10" ht="20.25" customHeight="1" thickBot="1" x14ac:dyDescent="0.4">
      <c r="A3" s="18"/>
      <c r="B3" s="89"/>
      <c r="C3" s="90"/>
      <c r="D3" s="90"/>
      <c r="E3" s="90"/>
      <c r="F3" s="90"/>
      <c r="G3" s="90"/>
      <c r="H3" s="90"/>
      <c r="I3" s="90"/>
      <c r="J3" s="91"/>
    </row>
    <row r="4" spans="1:10" ht="9" customHeight="1" x14ac:dyDescent="0.35">
      <c r="A4" s="79"/>
      <c r="B4" s="80"/>
      <c r="C4" s="80"/>
      <c r="D4" s="81"/>
      <c r="E4" s="81"/>
      <c r="F4" s="81"/>
      <c r="G4" s="81"/>
      <c r="H4" s="81"/>
      <c r="I4" s="80"/>
      <c r="J4" s="82"/>
    </row>
    <row r="5" spans="1:10" ht="3" customHeight="1" x14ac:dyDescent="0.35">
      <c r="A5" s="76"/>
      <c r="B5" s="77"/>
      <c r="C5" s="77"/>
      <c r="D5" s="77"/>
      <c r="E5" s="77"/>
      <c r="F5" s="77"/>
      <c r="G5" s="77"/>
      <c r="H5" s="77"/>
      <c r="I5" s="77"/>
      <c r="J5" s="78"/>
    </row>
    <row r="6" spans="1:10" ht="15.5" x14ac:dyDescent="0.35">
      <c r="A6" s="40" t="s">
        <v>67</v>
      </c>
      <c r="B6" s="41"/>
      <c r="C6" s="41"/>
      <c r="D6" s="41"/>
      <c r="E6" s="41"/>
      <c r="F6" s="41"/>
      <c r="G6" s="41"/>
      <c r="H6" s="41"/>
      <c r="I6" s="41"/>
      <c r="J6" s="42"/>
    </row>
    <row r="7" spans="1:10" ht="15.5" x14ac:dyDescent="0.35">
      <c r="A7" s="58" t="s">
        <v>0</v>
      </c>
      <c r="B7" s="59"/>
      <c r="C7" s="59"/>
      <c r="D7" s="59"/>
      <c r="E7" s="59"/>
      <c r="F7" s="59"/>
      <c r="G7" s="59"/>
      <c r="H7" s="59"/>
      <c r="I7" s="59"/>
      <c r="J7" s="60"/>
    </row>
    <row r="8" spans="1:10" x14ac:dyDescent="0.35">
      <c r="A8" s="2" t="s">
        <v>1</v>
      </c>
      <c r="B8" s="93" t="s">
        <v>87</v>
      </c>
      <c r="C8" s="93"/>
      <c r="D8" s="93"/>
      <c r="E8" s="93"/>
      <c r="F8" s="93"/>
      <c r="G8" s="93"/>
      <c r="H8" s="93"/>
      <c r="I8" s="93"/>
      <c r="J8" s="93"/>
    </row>
    <row r="9" spans="1:10" ht="15" customHeight="1" x14ac:dyDescent="0.35">
      <c r="A9" s="19" t="s">
        <v>2</v>
      </c>
      <c r="B9" s="93" t="s">
        <v>88</v>
      </c>
      <c r="C9" s="93"/>
      <c r="D9" s="93"/>
      <c r="E9" s="93"/>
      <c r="F9" s="93"/>
      <c r="G9" s="93"/>
      <c r="H9" s="93"/>
      <c r="I9" s="93"/>
      <c r="J9" s="93"/>
    </row>
    <row r="10" spans="1:10" x14ac:dyDescent="0.35">
      <c r="A10" s="19" t="s">
        <v>3</v>
      </c>
      <c r="B10" s="93" t="s">
        <v>89</v>
      </c>
      <c r="C10" s="93"/>
      <c r="D10" s="93"/>
      <c r="E10" s="93"/>
      <c r="F10" s="93"/>
      <c r="G10" s="93"/>
      <c r="H10" s="93"/>
      <c r="I10" s="93"/>
      <c r="J10" s="93"/>
    </row>
    <row r="11" spans="1:10" ht="31.5" customHeight="1" x14ac:dyDescent="0.35">
      <c r="A11" s="2" t="s">
        <v>4</v>
      </c>
      <c r="B11" s="94" t="s">
        <v>42</v>
      </c>
      <c r="C11" s="94"/>
      <c r="D11" s="94"/>
      <c r="E11" s="94"/>
      <c r="F11" s="94"/>
      <c r="G11" s="94"/>
      <c r="H11" s="94"/>
      <c r="I11" s="94"/>
      <c r="J11" s="94"/>
    </row>
    <row r="12" spans="1:10" ht="27.75" customHeight="1" x14ac:dyDescent="0.35">
      <c r="A12" s="2" t="s">
        <v>5</v>
      </c>
      <c r="B12" s="94" t="s">
        <v>43</v>
      </c>
      <c r="C12" s="94"/>
      <c r="D12" s="94"/>
      <c r="E12" s="94"/>
      <c r="F12" s="94"/>
      <c r="G12" s="94"/>
      <c r="H12" s="94"/>
      <c r="I12" s="94"/>
      <c r="J12" s="94"/>
    </row>
    <row r="13" spans="1:10" ht="15.5" x14ac:dyDescent="0.35">
      <c r="A13" s="40" t="s">
        <v>6</v>
      </c>
      <c r="B13" s="41"/>
      <c r="C13" s="41"/>
      <c r="D13" s="41"/>
      <c r="E13" s="41"/>
      <c r="F13" s="41"/>
      <c r="G13" s="41"/>
      <c r="H13" s="41"/>
      <c r="I13" s="41"/>
      <c r="J13" s="42"/>
    </row>
    <row r="14" spans="1:10" x14ac:dyDescent="0.35">
      <c r="A14" s="2" t="s">
        <v>7</v>
      </c>
      <c r="B14" s="20">
        <v>3</v>
      </c>
      <c r="C14" s="72" t="s">
        <v>45</v>
      </c>
      <c r="D14" s="72"/>
      <c r="E14" s="72"/>
      <c r="F14" s="72"/>
      <c r="G14" s="72"/>
      <c r="H14" s="72"/>
      <c r="I14" s="72"/>
      <c r="J14" s="72"/>
    </row>
    <row r="15" spans="1:10" ht="26.15" customHeight="1" x14ac:dyDescent="0.35">
      <c r="A15" s="2" t="s">
        <v>8</v>
      </c>
      <c r="B15" s="5">
        <v>3.1</v>
      </c>
      <c r="C15" s="72" t="s">
        <v>47</v>
      </c>
      <c r="D15" s="72"/>
      <c r="E15" s="72"/>
      <c r="F15" s="72"/>
      <c r="G15" s="72"/>
      <c r="H15" s="72"/>
      <c r="I15" s="72"/>
      <c r="J15" s="72"/>
    </row>
    <row r="16" spans="1:10" ht="25.5" customHeight="1" x14ac:dyDescent="0.35">
      <c r="A16" s="2" t="s">
        <v>9</v>
      </c>
      <c r="B16" s="5" t="s">
        <v>44</v>
      </c>
      <c r="C16" s="72" t="s">
        <v>46</v>
      </c>
      <c r="D16" s="72"/>
      <c r="E16" s="72"/>
      <c r="F16" s="72"/>
      <c r="G16" s="72"/>
      <c r="H16" s="72"/>
      <c r="I16" s="72"/>
      <c r="J16" s="72"/>
    </row>
    <row r="17" spans="1:10" ht="15.5" x14ac:dyDescent="0.35">
      <c r="A17" s="40" t="s">
        <v>10</v>
      </c>
      <c r="B17" s="41"/>
      <c r="C17" s="41"/>
      <c r="D17" s="41"/>
      <c r="E17" s="41"/>
      <c r="F17" s="41"/>
      <c r="G17" s="41"/>
      <c r="H17" s="41"/>
      <c r="I17" s="41"/>
      <c r="J17" s="42"/>
    </row>
    <row r="18" spans="1:10" x14ac:dyDescent="0.35">
      <c r="A18" s="2" t="s">
        <v>11</v>
      </c>
      <c r="B18" s="64" t="s">
        <v>48</v>
      </c>
      <c r="C18" s="64"/>
      <c r="D18" s="64"/>
      <c r="E18" s="64"/>
      <c r="F18" s="64"/>
      <c r="G18" s="64"/>
      <c r="H18" s="64"/>
      <c r="I18" s="64"/>
      <c r="J18" s="65"/>
    </row>
    <row r="19" spans="1:10" x14ac:dyDescent="0.35">
      <c r="A19" s="6" t="s">
        <v>12</v>
      </c>
      <c r="B19" s="64" t="s">
        <v>68</v>
      </c>
      <c r="C19" s="64"/>
      <c r="D19" s="64"/>
      <c r="E19" s="64"/>
      <c r="F19" s="64"/>
      <c r="G19" s="64"/>
      <c r="H19" s="64"/>
      <c r="I19" s="64"/>
      <c r="J19" s="65"/>
    </row>
    <row r="20" spans="1:10" x14ac:dyDescent="0.35">
      <c r="A20" s="6" t="s">
        <v>13</v>
      </c>
      <c r="B20" s="64" t="s">
        <v>60</v>
      </c>
      <c r="C20" s="64"/>
      <c r="D20" s="64"/>
      <c r="E20" s="64"/>
      <c r="F20" s="64"/>
      <c r="G20" s="64"/>
      <c r="H20" s="64"/>
      <c r="I20" s="64"/>
      <c r="J20" s="65"/>
    </row>
    <row r="21" spans="1:10" x14ac:dyDescent="0.35">
      <c r="A21" s="6" t="s">
        <v>14</v>
      </c>
      <c r="B21" s="64" t="s">
        <v>62</v>
      </c>
      <c r="C21" s="64"/>
      <c r="D21" s="64"/>
      <c r="E21" s="64"/>
      <c r="F21" s="64"/>
      <c r="G21" s="64"/>
      <c r="H21" s="64"/>
      <c r="I21" s="64"/>
      <c r="J21" s="65"/>
    </row>
    <row r="22" spans="1:10" ht="15.5" x14ac:dyDescent="0.35">
      <c r="A22" s="40" t="s">
        <v>15</v>
      </c>
      <c r="B22" s="41"/>
      <c r="C22" s="41"/>
      <c r="D22" s="41"/>
      <c r="E22" s="41"/>
      <c r="F22" s="41"/>
      <c r="G22" s="41"/>
      <c r="H22" s="41"/>
      <c r="I22" s="41"/>
      <c r="J22" s="42"/>
    </row>
    <row r="23" spans="1:10" ht="15.5" x14ac:dyDescent="0.35">
      <c r="A23" s="58" t="s">
        <v>16</v>
      </c>
      <c r="B23" s="59"/>
      <c r="C23" s="59"/>
      <c r="D23" s="59"/>
      <c r="E23" s="59"/>
      <c r="F23" s="59"/>
      <c r="G23" s="59"/>
      <c r="H23" s="59"/>
      <c r="I23" s="59"/>
      <c r="J23" s="60"/>
    </row>
    <row r="24" spans="1:10" ht="15" customHeight="1" x14ac:dyDescent="0.35">
      <c r="A24" s="66" t="s">
        <v>17</v>
      </c>
      <c r="B24" s="67"/>
      <c r="C24" s="68" t="s">
        <v>18</v>
      </c>
      <c r="D24" s="69"/>
      <c r="E24" s="69"/>
      <c r="F24" s="69" t="s">
        <v>19</v>
      </c>
      <c r="G24" s="69"/>
      <c r="H24" s="67"/>
      <c r="I24" s="68" t="s">
        <v>20</v>
      </c>
      <c r="J24" s="70"/>
    </row>
    <row r="25" spans="1:10" x14ac:dyDescent="0.35">
      <c r="A25" s="95">
        <f>SUM(D29:D31)</f>
        <v>629114913.01847506</v>
      </c>
      <c r="B25" s="96"/>
      <c r="C25" s="73">
        <f>SUM(D29:D31)</f>
        <v>629114913.01847506</v>
      </c>
      <c r="D25" s="74"/>
      <c r="E25" s="75"/>
      <c r="F25" s="73">
        <f>SUM(H29:H31)</f>
        <v>322767594.08999372</v>
      </c>
      <c r="G25" s="74"/>
      <c r="H25" s="75"/>
      <c r="I25" s="56">
        <f>+IF(F25&gt;0,F25/C25,0)</f>
        <v>0.51305029877826958</v>
      </c>
      <c r="J25" s="57"/>
    </row>
    <row r="26" spans="1:10" ht="15.5" x14ac:dyDescent="0.35">
      <c r="A26" s="58" t="s">
        <v>76</v>
      </c>
      <c r="B26" s="59"/>
      <c r="C26" s="59"/>
      <c r="D26" s="59"/>
      <c r="E26" s="59"/>
      <c r="F26" s="59"/>
      <c r="G26" s="59"/>
      <c r="H26" s="59"/>
      <c r="I26" s="59"/>
      <c r="J26" s="60"/>
    </row>
    <row r="27" spans="1:10" x14ac:dyDescent="0.35">
      <c r="A27" s="3"/>
      <c r="B27"/>
      <c r="C27" s="61" t="s">
        <v>21</v>
      </c>
      <c r="D27" s="62"/>
      <c r="E27" s="61" t="s">
        <v>74</v>
      </c>
      <c r="F27" s="62"/>
      <c r="G27" s="61" t="s">
        <v>75</v>
      </c>
      <c r="H27" s="61"/>
      <c r="I27" s="61" t="s">
        <v>22</v>
      </c>
      <c r="J27" s="63"/>
    </row>
    <row r="28" spans="1:10" ht="39" x14ac:dyDescent="0.35">
      <c r="A28" s="25" t="s">
        <v>23</v>
      </c>
      <c r="B28" s="26" t="s">
        <v>24</v>
      </c>
      <c r="C28" s="26" t="s">
        <v>25</v>
      </c>
      <c r="D28" s="26" t="s">
        <v>26</v>
      </c>
      <c r="E28" s="26" t="s">
        <v>27</v>
      </c>
      <c r="F28" s="26" t="s">
        <v>28</v>
      </c>
      <c r="G28" s="26" t="s">
        <v>29</v>
      </c>
      <c r="H28" s="26" t="s">
        <v>30</v>
      </c>
      <c r="I28" s="8" t="s">
        <v>72</v>
      </c>
      <c r="J28" s="9" t="s">
        <v>73</v>
      </c>
    </row>
    <row r="29" spans="1:10" ht="36" x14ac:dyDescent="0.35">
      <c r="A29" s="27" t="s">
        <v>50</v>
      </c>
      <c r="B29" s="27" t="s">
        <v>53</v>
      </c>
      <c r="C29" s="28">
        <v>73</v>
      </c>
      <c r="D29" s="28">
        <v>463102325.64505517</v>
      </c>
      <c r="E29" s="28">
        <v>42</v>
      </c>
      <c r="F29" s="28">
        <v>277392640.14146936</v>
      </c>
      <c r="G29" s="37">
        <v>41</v>
      </c>
      <c r="H29" s="28">
        <v>249284875.44999376</v>
      </c>
      <c r="I29" s="29">
        <f>IF(G29&gt;0,G29/C29,0)</f>
        <v>0.56164383561643838</v>
      </c>
      <c r="J29" s="30">
        <f>IF(H29&gt;0,H29/D29,0)</f>
        <v>0.538293292098598</v>
      </c>
    </row>
    <row r="30" spans="1:10" ht="71.25" customHeight="1" x14ac:dyDescent="0.35">
      <c r="A30" s="27" t="s">
        <v>51</v>
      </c>
      <c r="B30" s="27" t="s">
        <v>54</v>
      </c>
      <c r="C30" s="28">
        <v>8</v>
      </c>
      <c r="D30" s="28">
        <v>88339508.547301188</v>
      </c>
      <c r="E30" s="28">
        <v>5</v>
      </c>
      <c r="F30" s="28">
        <v>53221025.101055115</v>
      </c>
      <c r="G30" s="37">
        <v>5</v>
      </c>
      <c r="H30" s="28">
        <v>47669074.5</v>
      </c>
      <c r="I30" s="29">
        <f>IF(G30&gt;0,G30/C30,0)</f>
        <v>0.625</v>
      </c>
      <c r="J30" s="30">
        <f>IF(H30&gt;0,H30/D30,0)</f>
        <v>0.53961217674734629</v>
      </c>
    </row>
    <row r="31" spans="1:10" ht="48" x14ac:dyDescent="0.35">
      <c r="A31" s="27" t="s">
        <v>52</v>
      </c>
      <c r="B31" s="27" t="s">
        <v>55</v>
      </c>
      <c r="C31" s="28" t="s">
        <v>56</v>
      </c>
      <c r="D31" s="28">
        <v>77673078.826118752</v>
      </c>
      <c r="E31" s="39" t="s">
        <v>56</v>
      </c>
      <c r="F31" s="28">
        <v>46521209.200669371</v>
      </c>
      <c r="G31" s="38">
        <v>1</v>
      </c>
      <c r="H31" s="28">
        <v>25813644.140000001</v>
      </c>
      <c r="I31" s="31">
        <f>IF(G31&gt;0,G31/RIGHT(C31,3),0)</f>
        <v>1.0526315789473684</v>
      </c>
      <c r="J31" s="30">
        <f>IF(H31&gt;0,H31/D31,0)</f>
        <v>0.33233707907713028</v>
      </c>
    </row>
    <row r="32" spans="1:10" ht="15.5" x14ac:dyDescent="0.35">
      <c r="A32" s="40" t="s">
        <v>31</v>
      </c>
      <c r="B32" s="41"/>
      <c r="C32" s="41"/>
      <c r="D32" s="41"/>
      <c r="E32" s="41"/>
      <c r="F32" s="41"/>
      <c r="G32" s="41"/>
      <c r="H32" s="41"/>
      <c r="I32" s="41"/>
      <c r="J32" s="42"/>
    </row>
    <row r="33" spans="1:11" ht="15.5" x14ac:dyDescent="0.35">
      <c r="A33" s="58" t="s">
        <v>32</v>
      </c>
      <c r="B33" s="59"/>
      <c r="C33" s="59"/>
      <c r="D33" s="59"/>
      <c r="E33" s="59"/>
      <c r="F33" s="59"/>
      <c r="G33" s="59"/>
      <c r="H33" s="59"/>
      <c r="I33" s="59"/>
      <c r="J33" s="60"/>
    </row>
    <row r="34" spans="1:11" ht="51" customHeight="1" x14ac:dyDescent="0.35">
      <c r="A34" s="15" t="s">
        <v>33</v>
      </c>
      <c r="B34" s="64" t="s">
        <v>61</v>
      </c>
      <c r="C34" s="64"/>
      <c r="D34" s="64"/>
      <c r="E34" s="64"/>
      <c r="F34" s="64"/>
      <c r="G34" s="64"/>
      <c r="H34" s="64"/>
      <c r="I34" s="64"/>
      <c r="J34" s="65"/>
    </row>
    <row r="35" spans="1:11" ht="70.5" customHeight="1" x14ac:dyDescent="0.35">
      <c r="A35" s="15" t="s">
        <v>63</v>
      </c>
      <c r="B35" s="64" t="s">
        <v>70</v>
      </c>
      <c r="C35" s="64"/>
      <c r="D35" s="64"/>
      <c r="E35" s="64"/>
      <c r="F35" s="64"/>
      <c r="G35" s="64"/>
      <c r="H35" s="64"/>
      <c r="I35" s="64"/>
      <c r="J35" s="65"/>
    </row>
    <row r="36" spans="1:11" ht="70.5" customHeight="1" x14ac:dyDescent="0.35">
      <c r="A36" s="15" t="s">
        <v>34</v>
      </c>
      <c r="B36" s="64" t="s">
        <v>84</v>
      </c>
      <c r="C36" s="64"/>
      <c r="D36" s="64"/>
      <c r="E36" s="64"/>
      <c r="F36" s="64"/>
      <c r="G36" s="64"/>
      <c r="H36" s="64"/>
      <c r="I36" s="64"/>
      <c r="J36" s="65"/>
    </row>
    <row r="37" spans="1:11" ht="29" x14ac:dyDescent="0.35">
      <c r="A37" s="15" t="s">
        <v>35</v>
      </c>
      <c r="B37" s="49" t="s">
        <v>83</v>
      </c>
      <c r="C37" s="49"/>
      <c r="D37" s="49"/>
      <c r="E37" s="49"/>
      <c r="F37" s="49"/>
      <c r="G37" s="49"/>
      <c r="H37" s="49"/>
      <c r="I37" s="49"/>
      <c r="J37" s="50"/>
    </row>
    <row r="38" spans="1:11" ht="15.5" x14ac:dyDescent="0.35">
      <c r="A38" s="40" t="s">
        <v>36</v>
      </c>
      <c r="B38" s="41"/>
      <c r="C38" s="41"/>
      <c r="D38" s="41"/>
      <c r="E38" s="41"/>
      <c r="F38" s="41"/>
      <c r="G38" s="41"/>
      <c r="H38" s="41"/>
      <c r="I38" s="41"/>
      <c r="J38" s="42"/>
    </row>
    <row r="39" spans="1:11" ht="15.5" x14ac:dyDescent="0.35">
      <c r="A39" s="43" t="s">
        <v>37</v>
      </c>
      <c r="B39" s="44"/>
      <c r="C39" s="44"/>
      <c r="D39" s="44"/>
      <c r="E39" s="44"/>
      <c r="F39" s="44"/>
      <c r="G39" s="44"/>
      <c r="H39" s="44"/>
      <c r="I39" s="44"/>
      <c r="J39" s="45"/>
    </row>
    <row r="40" spans="1:11" ht="27.75" customHeight="1" x14ac:dyDescent="0.35">
      <c r="A40" s="46" t="s">
        <v>78</v>
      </c>
      <c r="B40" s="47"/>
      <c r="C40" s="47"/>
      <c r="D40" s="47"/>
      <c r="E40" s="47"/>
      <c r="F40" s="47"/>
      <c r="G40" s="47"/>
      <c r="H40" s="47"/>
      <c r="I40" s="47"/>
      <c r="J40" s="48"/>
    </row>
    <row r="41" spans="1:11" ht="15.5" x14ac:dyDescent="0.35">
      <c r="A41" s="40" t="s">
        <v>10</v>
      </c>
      <c r="B41" s="41"/>
      <c r="C41" s="41"/>
      <c r="D41" s="41"/>
      <c r="E41" s="41"/>
      <c r="F41" s="41"/>
      <c r="G41" s="41"/>
      <c r="H41" s="41"/>
      <c r="I41" s="41"/>
      <c r="J41" s="42"/>
      <c r="K41" s="4"/>
    </row>
    <row r="42" spans="1:11" x14ac:dyDescent="0.35">
      <c r="A42" s="2" t="s">
        <v>11</v>
      </c>
      <c r="B42" s="64" t="s">
        <v>49</v>
      </c>
      <c r="C42" s="64"/>
      <c r="D42" s="64"/>
      <c r="E42" s="64"/>
      <c r="F42" s="64"/>
      <c r="G42" s="64"/>
      <c r="H42" s="64"/>
      <c r="I42" s="64"/>
      <c r="J42" s="65"/>
      <c r="K42" s="4"/>
    </row>
    <row r="43" spans="1:11" x14ac:dyDescent="0.35">
      <c r="A43" s="6" t="s">
        <v>12</v>
      </c>
      <c r="B43" s="64" t="s">
        <v>64</v>
      </c>
      <c r="C43" s="64"/>
      <c r="D43" s="64"/>
      <c r="E43" s="64"/>
      <c r="F43" s="64"/>
      <c r="G43" s="64"/>
      <c r="H43" s="64"/>
      <c r="I43" s="64"/>
      <c r="J43" s="65"/>
      <c r="K43" s="4"/>
    </row>
    <row r="44" spans="1:11" x14ac:dyDescent="0.35">
      <c r="A44" s="6" t="s">
        <v>13</v>
      </c>
      <c r="B44" s="64" t="s">
        <v>65</v>
      </c>
      <c r="C44" s="64"/>
      <c r="D44" s="64"/>
      <c r="E44" s="64"/>
      <c r="F44" s="64"/>
      <c r="G44" s="64"/>
      <c r="H44" s="64"/>
      <c r="I44" s="64"/>
      <c r="J44" s="65"/>
      <c r="K44" s="4"/>
    </row>
    <row r="45" spans="1:11" x14ac:dyDescent="0.35">
      <c r="A45" s="6" t="s">
        <v>14</v>
      </c>
      <c r="B45" s="64" t="s">
        <v>66</v>
      </c>
      <c r="C45" s="64"/>
      <c r="D45" s="64"/>
      <c r="E45" s="64"/>
      <c r="F45" s="64"/>
      <c r="G45" s="64"/>
      <c r="H45" s="64"/>
      <c r="I45" s="64"/>
      <c r="J45" s="65"/>
      <c r="K45" s="1"/>
    </row>
    <row r="46" spans="1:11" ht="15.5" x14ac:dyDescent="0.35">
      <c r="A46" s="40" t="s">
        <v>15</v>
      </c>
      <c r="B46" s="41"/>
      <c r="C46" s="41"/>
      <c r="D46" s="41"/>
      <c r="E46" s="41"/>
      <c r="F46" s="41"/>
      <c r="G46" s="41"/>
      <c r="H46" s="41"/>
      <c r="I46" s="41"/>
      <c r="J46" s="42"/>
      <c r="K46" s="4"/>
    </row>
    <row r="47" spans="1:11" ht="15.5" x14ac:dyDescent="0.35">
      <c r="A47" s="58" t="s">
        <v>16</v>
      </c>
      <c r="B47" s="59"/>
      <c r="C47" s="59"/>
      <c r="D47" s="59"/>
      <c r="E47" s="59"/>
      <c r="F47" s="59"/>
      <c r="G47" s="59"/>
      <c r="H47" s="59"/>
      <c r="I47" s="59"/>
      <c r="J47" s="60"/>
      <c r="K47" s="1"/>
    </row>
    <row r="48" spans="1:11" ht="15" customHeight="1" x14ac:dyDescent="0.35">
      <c r="A48" s="66" t="s">
        <v>17</v>
      </c>
      <c r="B48" s="67"/>
      <c r="C48" s="68" t="s">
        <v>18</v>
      </c>
      <c r="D48" s="69"/>
      <c r="E48" s="69"/>
      <c r="F48" s="69" t="s">
        <v>19</v>
      </c>
      <c r="G48" s="69"/>
      <c r="H48" s="67"/>
      <c r="I48" s="68" t="s">
        <v>20</v>
      </c>
      <c r="J48" s="70"/>
      <c r="K48" s="4"/>
    </row>
    <row r="49" spans="1:11" x14ac:dyDescent="0.35">
      <c r="A49" s="51" cm="1">
        <f t="array" ref="A49">Tabla135[Financiera
(B)]</f>
        <v>174349608.62218851</v>
      </c>
      <c r="B49" s="52"/>
      <c r="C49" s="53" cm="1">
        <f t="array" ref="C49">Tabla135[Financiera
(B)]</f>
        <v>174349608.62218851</v>
      </c>
      <c r="D49" s="54"/>
      <c r="E49" s="55"/>
      <c r="F49" s="53" cm="1">
        <f t="array" ref="F49">Tabla135[Financiera 
 (F)]</f>
        <v>93522273.819999993</v>
      </c>
      <c r="G49" s="54"/>
      <c r="H49" s="55"/>
      <c r="I49" s="56">
        <f>+IF(F49&gt;0,F49/C49,0)</f>
        <v>0.53640656012403531</v>
      </c>
      <c r="J49" s="57"/>
      <c r="K49" s="4"/>
    </row>
    <row r="50" spans="1:11" ht="15.5" x14ac:dyDescent="0.35">
      <c r="A50" s="58" t="s">
        <v>77</v>
      </c>
      <c r="B50" s="59"/>
      <c r="C50" s="59"/>
      <c r="D50" s="59"/>
      <c r="E50" s="59"/>
      <c r="F50" s="59"/>
      <c r="G50" s="59"/>
      <c r="H50" s="59"/>
      <c r="I50" s="59"/>
      <c r="J50" s="60"/>
      <c r="K50" s="1"/>
    </row>
    <row r="51" spans="1:11" ht="14.5" customHeight="1" x14ac:dyDescent="0.35">
      <c r="A51" s="3"/>
      <c r="B51"/>
      <c r="C51" s="61" t="s">
        <v>21</v>
      </c>
      <c r="D51" s="62"/>
      <c r="E51" s="61" t="s">
        <v>74</v>
      </c>
      <c r="F51" s="62"/>
      <c r="G51" s="61" t="s">
        <v>75</v>
      </c>
      <c r="H51" s="61"/>
      <c r="I51" s="61" t="s">
        <v>22</v>
      </c>
      <c r="J51" s="63"/>
      <c r="K51" s="4"/>
    </row>
    <row r="52" spans="1:11" ht="39" x14ac:dyDescent="0.35">
      <c r="A52" s="7" t="s">
        <v>23</v>
      </c>
      <c r="B52" s="8" t="s">
        <v>24</v>
      </c>
      <c r="C52" s="8" t="s">
        <v>25</v>
      </c>
      <c r="D52" s="8" t="s">
        <v>26</v>
      </c>
      <c r="E52" s="8" t="s">
        <v>27</v>
      </c>
      <c r="F52" s="8" t="s">
        <v>28</v>
      </c>
      <c r="G52" s="8" t="s">
        <v>29</v>
      </c>
      <c r="H52" s="8" t="s">
        <v>30</v>
      </c>
      <c r="I52" s="8" t="s">
        <v>72</v>
      </c>
      <c r="J52" s="9" t="s">
        <v>73</v>
      </c>
      <c r="K52" s="4"/>
    </row>
    <row r="53" spans="1:11" ht="60" x14ac:dyDescent="0.35">
      <c r="A53" s="10" t="s">
        <v>57</v>
      </c>
      <c r="B53" s="11" t="s">
        <v>58</v>
      </c>
      <c r="C53" s="12" t="s">
        <v>59</v>
      </c>
      <c r="D53" s="12">
        <v>174349608.62218851</v>
      </c>
      <c r="E53" s="35" t="s">
        <v>59</v>
      </c>
      <c r="F53" s="12">
        <v>104113608.03169452</v>
      </c>
      <c r="G53" s="36">
        <v>1.07</v>
      </c>
      <c r="H53" s="12">
        <v>93522273.819999993</v>
      </c>
      <c r="I53" s="13">
        <f>IF(G53&gt;0,G53/RIGHT(C53,3),0)</f>
        <v>1.1888888888888889</v>
      </c>
      <c r="J53" s="14">
        <f>IF(H53&gt;0,H53/D53,0)</f>
        <v>0.53640656012403531</v>
      </c>
      <c r="K53" s="4"/>
    </row>
    <row r="54" spans="1:11" ht="15.5" x14ac:dyDescent="0.35">
      <c r="A54" s="40" t="s">
        <v>31</v>
      </c>
      <c r="B54" s="41"/>
      <c r="C54" s="41"/>
      <c r="D54" s="41"/>
      <c r="E54" s="41"/>
      <c r="F54" s="41"/>
      <c r="G54" s="41"/>
      <c r="H54" s="41"/>
      <c r="I54" s="41"/>
      <c r="J54" s="42"/>
      <c r="K54" s="4"/>
    </row>
    <row r="55" spans="1:11" ht="15.5" x14ac:dyDescent="0.35">
      <c r="A55" s="58" t="s">
        <v>32</v>
      </c>
      <c r="B55" s="59"/>
      <c r="C55" s="59"/>
      <c r="D55" s="59"/>
      <c r="E55" s="59"/>
      <c r="F55" s="59"/>
      <c r="G55" s="59"/>
      <c r="H55" s="59"/>
      <c r="I55" s="59"/>
      <c r="J55" s="60"/>
      <c r="K55" s="1"/>
    </row>
    <row r="56" spans="1:11" ht="29.25" customHeight="1" x14ac:dyDescent="0.35">
      <c r="A56" s="15" t="s">
        <v>33</v>
      </c>
      <c r="B56" s="64" t="s">
        <v>57</v>
      </c>
      <c r="C56" s="64"/>
      <c r="D56" s="64"/>
      <c r="E56" s="64"/>
      <c r="F56" s="64"/>
      <c r="G56" s="64"/>
      <c r="H56" s="64"/>
      <c r="I56" s="64"/>
      <c r="J56" s="65"/>
      <c r="K56" s="4"/>
    </row>
    <row r="57" spans="1:11" ht="24.75" customHeight="1" x14ac:dyDescent="0.35">
      <c r="A57" s="15" t="s">
        <v>63</v>
      </c>
      <c r="B57" s="64" t="s">
        <v>69</v>
      </c>
      <c r="C57" s="64"/>
      <c r="D57" s="64"/>
      <c r="E57" s="64"/>
      <c r="F57" s="64"/>
      <c r="G57" s="64"/>
      <c r="H57" s="64"/>
      <c r="I57" s="64"/>
      <c r="J57" s="65"/>
      <c r="K57" s="4"/>
    </row>
    <row r="58" spans="1:11" ht="46.5" customHeight="1" x14ac:dyDescent="0.35">
      <c r="A58" s="15" t="s">
        <v>34</v>
      </c>
      <c r="B58" s="64" t="s">
        <v>85</v>
      </c>
      <c r="C58" s="64"/>
      <c r="D58" s="64"/>
      <c r="E58" s="64"/>
      <c r="F58" s="64"/>
      <c r="G58" s="64"/>
      <c r="H58" s="64"/>
      <c r="I58" s="64"/>
      <c r="J58" s="65"/>
      <c r="K58" s="4"/>
    </row>
    <row r="59" spans="1:11" ht="49" customHeight="1" x14ac:dyDescent="0.35">
      <c r="A59" s="15" t="s">
        <v>35</v>
      </c>
      <c r="B59" s="49" t="s">
        <v>86</v>
      </c>
      <c r="C59" s="49"/>
      <c r="D59" s="49"/>
      <c r="E59" s="49"/>
      <c r="F59" s="49"/>
      <c r="G59" s="49"/>
      <c r="H59" s="49"/>
      <c r="I59" s="49"/>
      <c r="J59" s="50"/>
      <c r="K59" s="4"/>
    </row>
    <row r="60" spans="1:11" ht="15.5" x14ac:dyDescent="0.35">
      <c r="A60" s="40" t="s">
        <v>36</v>
      </c>
      <c r="B60" s="41"/>
      <c r="C60" s="41"/>
      <c r="D60" s="41"/>
      <c r="E60" s="41"/>
      <c r="F60" s="41"/>
      <c r="G60" s="41"/>
      <c r="H60" s="41"/>
      <c r="I60" s="41"/>
      <c r="J60" s="42"/>
      <c r="K60" s="4"/>
    </row>
    <row r="61" spans="1:11" ht="15.5" x14ac:dyDescent="0.35">
      <c r="A61" s="43" t="s">
        <v>37</v>
      </c>
      <c r="B61" s="44"/>
      <c r="C61" s="44"/>
      <c r="D61" s="44"/>
      <c r="E61" s="44"/>
      <c r="F61" s="44"/>
      <c r="G61" s="44"/>
      <c r="H61" s="44"/>
      <c r="I61" s="44"/>
      <c r="J61" s="45"/>
      <c r="K61" s="1"/>
    </row>
    <row r="62" spans="1:11" ht="24.75" customHeight="1" x14ac:dyDescent="0.35">
      <c r="A62" s="46" t="s">
        <v>78</v>
      </c>
      <c r="B62" s="47"/>
      <c r="C62" s="47"/>
      <c r="D62" s="47"/>
      <c r="E62" s="47"/>
      <c r="F62" s="47"/>
      <c r="G62" s="47"/>
      <c r="H62" s="47"/>
      <c r="I62" s="47"/>
      <c r="J62" s="48"/>
      <c r="K62" s="4"/>
    </row>
    <row r="63" spans="1:11" x14ac:dyDescent="0.35">
      <c r="A63" s="21"/>
      <c r="B63" s="21"/>
      <c r="C63" s="21"/>
      <c r="D63" s="21"/>
      <c r="E63" s="21"/>
      <c r="F63" s="21"/>
      <c r="G63" s="21"/>
      <c r="H63" s="21"/>
      <c r="I63" s="21"/>
      <c r="J63" s="21"/>
    </row>
    <row r="64" spans="1:11" x14ac:dyDescent="0.35">
      <c r="A64" s="71" t="s">
        <v>38</v>
      </c>
      <c r="B64" s="71"/>
      <c r="C64" s="71"/>
      <c r="D64" s="71"/>
      <c r="E64" s="71"/>
      <c r="F64" s="71"/>
      <c r="G64" s="71"/>
      <c r="H64" s="71"/>
      <c r="I64" s="71"/>
      <c r="J64" s="71"/>
    </row>
    <row r="66" spans="1:10" x14ac:dyDescent="0.35">
      <c r="H66" s="98" t="s">
        <v>39</v>
      </c>
      <c r="I66" s="98"/>
      <c r="J66" s="97">
        <f>+A25+A49</f>
        <v>803464521.64066362</v>
      </c>
    </row>
    <row r="67" spans="1:10" x14ac:dyDescent="0.35">
      <c r="F67" s="22"/>
      <c r="H67" s="98" t="s">
        <v>40</v>
      </c>
      <c r="I67" s="98"/>
      <c r="J67" s="97">
        <f>+C25+C49</f>
        <v>803464521.64066362</v>
      </c>
    </row>
    <row r="68" spans="1:10" x14ac:dyDescent="0.35">
      <c r="F68" s="22"/>
      <c r="H68" s="98" t="s">
        <v>41</v>
      </c>
      <c r="I68" s="98"/>
      <c r="J68" s="97">
        <f>+F25+F49</f>
        <v>416289867.90999371</v>
      </c>
    </row>
    <row r="69" spans="1:10" x14ac:dyDescent="0.35">
      <c r="A69" s="33"/>
      <c r="B69" s="34"/>
      <c r="F69" s="22"/>
      <c r="J69" s="22"/>
    </row>
    <row r="70" spans="1:10" x14ac:dyDescent="0.35">
      <c r="A70" s="33"/>
      <c r="B70" s="34"/>
      <c r="F70" s="22"/>
      <c r="J70" s="22"/>
    </row>
    <row r="71" spans="1:10" x14ac:dyDescent="0.35">
      <c r="A71" s="33"/>
      <c r="B71" s="34"/>
      <c r="F71" s="22"/>
      <c r="J71" s="22"/>
    </row>
    <row r="72" spans="1:10" x14ac:dyDescent="0.35">
      <c r="A72" s="33"/>
      <c r="B72" s="34"/>
      <c r="F72" s="22"/>
      <c r="J72" s="22"/>
    </row>
    <row r="73" spans="1:10" x14ac:dyDescent="0.35">
      <c r="A73" s="33"/>
      <c r="B73" s="34"/>
      <c r="F73" s="22"/>
      <c r="J73" s="22"/>
    </row>
    <row r="74" spans="1:10" x14ac:dyDescent="0.35">
      <c r="A74" s="33"/>
      <c r="B74" s="34"/>
      <c r="F74" s="22"/>
      <c r="J74" s="22"/>
    </row>
    <row r="75" spans="1:10" x14ac:dyDescent="0.35">
      <c r="A75" s="33"/>
      <c r="B75" s="34"/>
      <c r="F75" s="22"/>
      <c r="J75" s="22"/>
    </row>
    <row r="76" spans="1:10" x14ac:dyDescent="0.35">
      <c r="A76" s="33"/>
      <c r="B76" s="34"/>
      <c r="F76" s="22"/>
      <c r="J76" s="22"/>
    </row>
    <row r="77" spans="1:10" x14ac:dyDescent="0.35">
      <c r="A77" s="33"/>
      <c r="B77" s="34"/>
      <c r="F77" s="22"/>
      <c r="J77" s="22"/>
    </row>
    <row r="78" spans="1:10" x14ac:dyDescent="0.35">
      <c r="A78" s="33"/>
      <c r="B78" s="34"/>
      <c r="F78" s="22"/>
      <c r="J78" s="22"/>
    </row>
    <row r="79" spans="1:10" x14ac:dyDescent="0.35">
      <c r="A79" s="33"/>
      <c r="B79" s="34"/>
      <c r="F79" s="22"/>
      <c r="J79" s="22"/>
    </row>
    <row r="85" spans="2:10" ht="14.5" customHeight="1" x14ac:dyDescent="0.35">
      <c r="B85" s="23" t="s">
        <v>80</v>
      </c>
      <c r="C85" s="22"/>
      <c r="E85" s="22"/>
      <c r="F85" s="92" t="s">
        <v>71</v>
      </c>
      <c r="G85" s="92"/>
      <c r="H85" s="92"/>
      <c r="I85" s="92"/>
      <c r="J85" s="92"/>
    </row>
    <row r="86" spans="2:10" ht="15.5" x14ac:dyDescent="0.35">
      <c r="B86" s="24" t="s">
        <v>81</v>
      </c>
      <c r="C86" s="22"/>
      <c r="E86" s="22"/>
      <c r="F86" s="4" t="s">
        <v>82</v>
      </c>
      <c r="G86" s="32"/>
      <c r="H86"/>
      <c r="I86"/>
      <c r="J86"/>
    </row>
  </sheetData>
  <mergeCells count="77">
    <mergeCell ref="H66:I66"/>
    <mergeCell ref="H67:I67"/>
    <mergeCell ref="H68:I68"/>
    <mergeCell ref="F85:J85"/>
    <mergeCell ref="B8:J8"/>
    <mergeCell ref="B11:J11"/>
    <mergeCell ref="B12:J12"/>
    <mergeCell ref="A13:J13"/>
    <mergeCell ref="C14:J14"/>
    <mergeCell ref="B9:J9"/>
    <mergeCell ref="B10:J10"/>
    <mergeCell ref="B35:J35"/>
    <mergeCell ref="B36:J36"/>
    <mergeCell ref="B37:J37"/>
    <mergeCell ref="A25:B25"/>
    <mergeCell ref="I25:J25"/>
    <mergeCell ref="A26:J26"/>
    <mergeCell ref="C27:D27"/>
    <mergeCell ref="G27:H27"/>
    <mergeCell ref="A5:J5"/>
    <mergeCell ref="A6:J6"/>
    <mergeCell ref="A7:J7"/>
    <mergeCell ref="A4:J4"/>
    <mergeCell ref="B1:J3"/>
    <mergeCell ref="B34:J34"/>
    <mergeCell ref="C15:J15"/>
    <mergeCell ref="A38:J38"/>
    <mergeCell ref="A39:J39"/>
    <mergeCell ref="A40:J40"/>
    <mergeCell ref="I27:J27"/>
    <mergeCell ref="C25:E25"/>
    <mergeCell ref="F25:H25"/>
    <mergeCell ref="E27:F27"/>
    <mergeCell ref="A24:B24"/>
    <mergeCell ref="I24:J24"/>
    <mergeCell ref="C24:E24"/>
    <mergeCell ref="F24:H24"/>
    <mergeCell ref="A64:J64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B44:J44"/>
    <mergeCell ref="B45:J45"/>
    <mergeCell ref="B57:J57"/>
    <mergeCell ref="B58:J58"/>
    <mergeCell ref="A46:J46"/>
    <mergeCell ref="A47:J47"/>
    <mergeCell ref="A48:B48"/>
    <mergeCell ref="C48:E48"/>
    <mergeCell ref="F48:H48"/>
    <mergeCell ref="I48:J48"/>
    <mergeCell ref="A60:J60"/>
    <mergeCell ref="A61:J61"/>
    <mergeCell ref="A62:J62"/>
    <mergeCell ref="B59:J59"/>
    <mergeCell ref="A49:B49"/>
    <mergeCell ref="C49:E49"/>
    <mergeCell ref="F49:H49"/>
    <mergeCell ref="I49:J49"/>
    <mergeCell ref="A50:J50"/>
    <mergeCell ref="C51:D51"/>
    <mergeCell ref="E51:F51"/>
    <mergeCell ref="G51:H51"/>
    <mergeCell ref="I51:J51"/>
    <mergeCell ref="A54:J54"/>
    <mergeCell ref="A55:J55"/>
    <mergeCell ref="B56:J56"/>
  </mergeCells>
  <phoneticPr fontId="19" type="noConversion"/>
  <dataValidations xWindow="674" yWindow="892" count="15">
    <dataValidation allowBlank="1" showInputMessage="1" showErrorMessage="1" prompt="Monto ejecutado en el trimestre" sqref="H28:H31 H52:H53" xr:uid="{90E46E24-8E3F-4224-9F5D-F387CD76556E}"/>
    <dataValidation allowBlank="1" showInputMessage="1" showErrorMessage="1" prompt="Meta alcanzada en el trimestre" sqref="G28:G31 G52:G53" xr:uid="{078E0B3D-C3D5-4323-9A6F-7DD5AA0A91C9}"/>
    <dataValidation allowBlank="1" showInputMessage="1" showErrorMessage="1" prompt="Monto presupuestado para el producto" sqref="F28 D28:D31 E29:F31 E53:F53 F52 D52:D53" xr:uid="{247AEBBA-5BB4-404D-982B-514E41C68A75}"/>
    <dataValidation allowBlank="1" showInputMessage="1" showErrorMessage="1" prompt="Meta anual del indicador" sqref="E28 C28:C31 C52:C53 E52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40:J40 A62:J63" xr:uid="{DA848EFB-3FC8-4206-B557-B09F4E34DBE3}"/>
    <dataValidation allowBlank="1" showInputMessage="1" showErrorMessage="1" prompt="De existir desvío, explicar razones." sqref="B37:J37 B59:J59" xr:uid="{3458344A-2CE9-4393-9E4E-745857776460}"/>
    <dataValidation allowBlank="1" showInputMessage="1" showErrorMessage="1" prompt="1. Describir lo plasmado en el presupuesto_x000a_2. Describir lo alcanzado en términos financieros y de producción " sqref="B36:J36 B58:J58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I29:J29 I30:J31 A25:H25 A49:H49 I53:J53" unlockedFormula="1"/>
  </ignoredErrors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programa11-12</vt:lpstr>
      <vt:lpstr>'programa11-12'!Print_Area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Emmanuel Rubio Pacheco</cp:lastModifiedBy>
  <cp:revision/>
  <cp:lastPrinted>2024-01-18T21:47:19Z</cp:lastPrinted>
  <dcterms:created xsi:type="dcterms:W3CDTF">2021-03-22T15:50:10Z</dcterms:created>
  <dcterms:modified xsi:type="dcterms:W3CDTF">2024-01-18T21:48:13Z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</Properties>
</file>