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2- Febrero 2025/"/>
    </mc:Choice>
  </mc:AlternateContent>
  <xr:revisionPtr revIDLastSave="185" documentId="8_{ACAF78B0-03F9-4513-9B62-6B449F173FA3}" xr6:coauthVersionLast="47" xr6:coauthVersionMax="47" xr10:uidLastSave="{8EA11801-33DC-4EC6-9AF8-6B59453B1DA3}"/>
  <bookViews>
    <workbookView xWindow="-120" yWindow="-120" windowWidth="29040" windowHeight="15990" tabRatio="933" xr2:uid="{784E5D24-0E0A-4A1C-AEDB-8C414D77F257}"/>
  </bookViews>
  <sheets>
    <sheet name="P3 Ejecucion Ingresos y Gas" sheetId="48" r:id="rId1"/>
  </sheets>
  <definedNames>
    <definedName name="Interruptor" comment="Lista para selección de encendido y apagado parametros.">#REF!</definedName>
    <definedName name="_xlnm.Print_Area" localSheetId="0">'P3 Ejecucion Ingresos y Gas'!$A$1:$N$121</definedName>
    <definedName name="Sexo">#REF!</definedName>
    <definedName name="Tabla17" localSheetId="0">#REF!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8" l="1"/>
  <c r="C8" i="48"/>
  <c r="C7" i="48" s="1"/>
  <c r="C86" i="48"/>
  <c r="C83" i="48"/>
  <c r="C80" i="48"/>
  <c r="C75" i="48"/>
  <c r="C72" i="48"/>
  <c r="C67" i="48"/>
  <c r="C57" i="48"/>
  <c r="C50" i="48"/>
  <c r="C41" i="48"/>
  <c r="C31" i="48"/>
  <c r="C21" i="48"/>
  <c r="C15" i="48"/>
  <c r="C14" i="48"/>
  <c r="B86" i="48"/>
  <c r="B83" i="48"/>
  <c r="B72" i="48"/>
  <c r="N59" i="48"/>
  <c r="N58" i="48"/>
  <c r="B12" i="48"/>
  <c r="B8" i="48"/>
  <c r="B7" i="48" s="1"/>
  <c r="C79" i="48" l="1"/>
  <c r="C88" i="48" s="1"/>
  <c r="N10" i="48"/>
  <c r="N33" i="48"/>
  <c r="N49" i="48"/>
  <c r="B75" i="48"/>
  <c r="N87" i="48"/>
  <c r="N86" i="48" s="1"/>
  <c r="N35" i="48"/>
  <c r="N29" i="48"/>
  <c r="N27" i="48"/>
  <c r="N47" i="48"/>
  <c r="N52" i="48"/>
  <c r="N76" i="48"/>
  <c r="N26" i="48"/>
  <c r="N81" i="48"/>
  <c r="N82" i="48"/>
  <c r="N11" i="48"/>
  <c r="N45" i="48"/>
  <c r="N39" i="48"/>
  <c r="N40" i="48"/>
  <c r="B41" i="48"/>
  <c r="N71" i="48"/>
  <c r="N85" i="48"/>
  <c r="N19" i="48"/>
  <c r="N23" i="48"/>
  <c r="N36" i="48"/>
  <c r="N38" i="48"/>
  <c r="N64" i="48"/>
  <c r="B15" i="48"/>
  <c r="N84" i="48"/>
  <c r="N54" i="48"/>
  <c r="N60" i="48"/>
  <c r="N25" i="48"/>
  <c r="N30" i="48"/>
  <c r="N32" i="48"/>
  <c r="N34" i="48"/>
  <c r="N62" i="48"/>
  <c r="N63" i="48"/>
  <c r="N65" i="48"/>
  <c r="N74" i="48"/>
  <c r="N66" i="48"/>
  <c r="N48" i="48"/>
  <c r="N61" i="48"/>
  <c r="N37" i="48"/>
  <c r="N43" i="48"/>
  <c r="N44" i="48"/>
  <c r="N46" i="48"/>
  <c r="N28" i="48"/>
  <c r="N17" i="48"/>
  <c r="N20" i="48"/>
  <c r="N68" i="48"/>
  <c r="N69" i="48"/>
  <c r="N70" i="48"/>
  <c r="N77" i="48"/>
  <c r="N18" i="48"/>
  <c r="N24" i="48"/>
  <c r="N78" i="48"/>
  <c r="N22" i="48"/>
  <c r="N51" i="48"/>
  <c r="N53" i="48"/>
  <c r="N55" i="48"/>
  <c r="N56" i="48"/>
  <c r="N73" i="48"/>
  <c r="B50" i="48"/>
  <c r="N16" i="48"/>
  <c r="N9" i="48"/>
  <c r="N42" i="48"/>
  <c r="B31" i="48"/>
  <c r="B67" i="48"/>
  <c r="B80" i="48"/>
  <c r="B79" i="48" s="1"/>
  <c r="B21" i="48"/>
  <c r="B57" i="48"/>
  <c r="N72" i="48" l="1"/>
  <c r="N83" i="48"/>
  <c r="N57" i="48"/>
  <c r="N80" i="48"/>
  <c r="N8" i="48"/>
  <c r="N7" i="48" s="1"/>
  <c r="N75" i="48"/>
  <c r="B14" i="48"/>
  <c r="B88" i="48" s="1"/>
  <c r="N15" i="48"/>
  <c r="N21" i="48"/>
  <c r="N31" i="48"/>
  <c r="N12" i="48"/>
  <c r="N41" i="48"/>
  <c r="N67" i="48"/>
  <c r="N50" i="48"/>
  <c r="N79" i="48" l="1"/>
  <c r="N14" i="48"/>
  <c r="N88" i="4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<sst xmlns="http://schemas.openxmlformats.org/spreadsheetml/2006/main" count="107" uniqueCount="107">
  <si>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</si>
  <si>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</si>
  <si>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</si>
  <si>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</si>
  <si>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</si>
  <si>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</si>
  <si>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</si>
  <si>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</si>
  <si>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</si>
  <si>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</si>
  <si>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</si>
  <si>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</si>
  <si>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</si>
  <si>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</si>
  <si>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</si>
  <si>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</si>
  <si>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</si>
  <si>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</si>
  <si>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</si>
  <si>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</si>
  <si>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</si>
  <si>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</si>
  <si>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</si>
  <si>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</si>
  <si>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</si>
  <si>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</si>
  <si>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</si>
  <si>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</si>
  <si>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</si>
  <si>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</si>
  <si>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</si>
  <si>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</si>
  <si>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</si>
  <si>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</si>
  <si>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</si>
  <si>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</si>
  <si>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</si>
  <si>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</si>
  <si>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</si>
  <si>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</si>
  <si>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</si>
  <si>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</si>
  <si>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</si>
  <si>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</si>
  <si>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</si>
  <si>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</si>
  <si>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</si>
  <si>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</si>
  <si>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</si>
  <si>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</si>
  <si>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</si>
  <si>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</si>
  <si>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</si>
  <si>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</si>
  <si>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</si>
  <si>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</si>
  <si>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</si>
  <si>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</si>
  <si>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</si>
  <si>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</si>
  <si>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</si>
  <si>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</si>
  <si>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</si>
  <si>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</si>
  <si>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</si>
  <si>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</si>
  <si>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</si>
  <si>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</si>
  <si>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</si>
  <si>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</si>
  <si>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</si>
  <si>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</si>
  <si>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</si>
  <si>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</si>
  <si>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</si>
  <si>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Director Departamento Administrativo y Financiero</t>
  </si>
  <si>
    <t>TOTAL GASTOS Y APLICACIONES FINANCIERAS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</si>
  <si>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</si>
  <si>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</si>
  <si>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</si>
  <si>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</si>
  <si>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</si>
  <si>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</si>
  <si>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</si>
  <si>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</si>
  <si>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</si>
  <si>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</si>
  <si>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</si>
  <si>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</si>
  <si>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</si>
  <si>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</si>
  <si>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Diciembre </t>
  </si>
  <si>
    <t>Magnolia García Tavárez</t>
  </si>
  <si>
    <t>Año 2025</t>
  </si>
  <si>
    <t xml:space="preserve">Ejecución de Ingresos, Gastos y Aplicaciones Financieras </t>
  </si>
  <si>
    <t>1 - INGRESOS</t>
  </si>
  <si>
    <t>1.5 - INGRESOS POR CONTRAPRESTACIÓN</t>
  </si>
  <si>
    <t>1.5.1 - VENTAS DE BIENES Y SERVICIOS</t>
  </si>
  <si>
    <t>1.6.1 - INTERESES POR COLOCACIÓN DE INVERSIONES FINANCIERAS DEL MERCADO INTERNO</t>
  </si>
  <si>
    <t>1.6.4 - INGRESOS DIVERSOS</t>
  </si>
  <si>
    <t>TOTAL INGRESOS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</si>
  <si>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</si>
  <si>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Subdirectora Financiera</t>
  </si>
  <si>
    <t>Fuente: Departamento Administrativo y Financiero</t>
  </si>
  <si>
    <r>
      <rPr>
        <b/>
        <sz val="11"/>
        <color theme="1"/>
        <rFont val="Calibri"/>
        <family val="2"/>
      </rPr>
      <t>Presupuesto aprobado:</t>
    </r>
    <r>
      <rPr>
        <sz val="11"/>
        <color theme="1"/>
        <rFont val="Calibri"/>
        <family val="2"/>
      </rPr>
      <t xml:space="preserve"> Se refiere al prepuesto aprobado por la Junta Monetaria</t>
    </r>
  </si>
  <si>
    <r>
      <rPr>
        <b/>
        <sz val="11"/>
        <color theme="1"/>
        <rFont val="Calibri"/>
        <family val="2"/>
      </rPr>
      <t>Presupuesto modificado:</t>
    </r>
    <r>
      <rPr>
        <sz val="11"/>
        <color theme="1"/>
        <rFont val="Calibri"/>
        <family val="2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</si>
  <si>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</rPr>
      <t>Total devengado:</t>
    </r>
    <r>
      <rPr>
        <sz val="11"/>
        <color theme="1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</si>
</sst>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165" fontId="2" fillId="3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0" fontId="0" fillId="0" borderId="6" xfId="0" applyBorder="1"/>
    <xf numFmtId="0" fontId="5" fillId="0" borderId="0" xfId="0" applyFont="1" applyAlignment="1">
      <alignment horizontal="center" vertical="center"/>
    </xf>
    <xf numFmtId="165" fontId="3" fillId="0" borderId="0" xfId="1" applyNumberFormat="1" applyFont="1"/>
    <xf numFmtId="4" fontId="0" fillId="0" borderId="0" xfId="0" applyNumberFormat="1"/>
    <xf numFmtId="43" fontId="0" fillId="0" borderId="0" xfId="1" applyFont="1"/>
    <xf numFmtId="164" fontId="0" fillId="0" borderId="0" xfId="0" applyNumberFormat="1"/>
    <xf numFmtId="0" fontId="0" fillId="0" borderId="0" xfId="0" applyAlignment="1">
      <alignment horizontal="left" wrapText="1"/>
    </xf>
    <xf numFmtId="4" fontId="3" fillId="0" borderId="0" xfId="0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Fill="1"/>
    <xf numFmtId="0" fontId="5" fillId="0" borderId="0" xfId="0" applyFont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4">
    <cellStyle name="Comma" xfId="1" builtinId="3"/>
    <cellStyle name="Millares 2" xfId="3" xr:uid="{AE1BC8C3-689D-49F9-91AA-0D9607BC45C8}"/>
    <cellStyle name="Normal" xfId="0" builtinId="0"/>
    <cellStyle name="Normal 2" xfId="2" xr:uid="{53B42773-DFA9-4C6E-834A-E3245067129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27879" cy="837266"/>
    <xdr:pic>
      <xdr:nvPicPr>
        <xdr:cNvPr id="3" name="Image" descr="Image">
          <a:extLst>
            <a:ext uri="{FF2B5EF4-FFF2-40B4-BE49-F238E27FC236}">
              <a16:creationId xmlns:a16="http://schemas.microsoft.com/office/drawing/2014/main" id="{EE57109B-CB6D-4940-A6F5-51319D1E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41" y="0"/>
          <a:ext cx="1827879" cy="837266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D831-4582-4549-A322-BADD26CE616C}">
  <dimension ref="A2:P127"/>
  <sheetViews>
    <sheetView showGridLines="0" tabSelected="1" view="pageBreakPreview" zoomScale="85" zoomScaleNormal="85" zoomScaleSheetLayoutView="85" workbookViewId="0">
      <pane xSplit="1" ySplit="6" topLeftCell="B7" activePane="bottomRight" state="frozen"/>
      <selection activeCell="L88" sqref="L88"/>
      <selection pane="topRight" activeCell="L88" sqref="L88"/>
      <selection pane="bottomLeft" activeCell="L88" sqref="L88"/>
      <selection pane="bottomRight" activeCell="B9" sqref="B9"/>
    </sheetView>
  </sheetViews>
  <sheetFormatPr defaultColWidth="11.42578125" defaultRowHeight="15" x14ac:dyDescent="0.25"/>
  <cols>
    <col min="1" max="1" width="89.7109375" style="4" bestFit="1" customWidth="1"/>
    <col min="2" max="2" width="17.5703125" bestFit="1" customWidth="1"/>
    <col min="3" max="3" width="18.140625" bestFit="1" customWidth="1"/>
    <col min="4" max="4" width="17.140625" bestFit="1" customWidth="1"/>
    <col min="5" max="5" width="16.85546875" bestFit="1" customWidth="1"/>
    <col min="6" max="6" width="16.42578125" bestFit="1" customWidth="1"/>
    <col min="7" max="7" width="16.85546875" style="8" bestFit="1" customWidth="1"/>
    <col min="8" max="9" width="17.28515625" bestFit="1" customWidth="1"/>
    <col min="10" max="10" width="16.85546875" bestFit="1" customWidth="1"/>
    <col min="11" max="11" width="19.42578125" bestFit="1" customWidth="1"/>
    <col min="12" max="12" width="12.85546875" bestFit="1" customWidth="1"/>
    <col min="13" max="13" width="13" bestFit="1" customWidth="1"/>
    <col min="14" max="14" width="18.85546875" customWidth="1"/>
    <col min="16" max="16" width="20.140625" style="22" bestFit="1" customWidth="1"/>
  </cols>
  <sheetData>
    <row r="2" spans="1:16" ht="28.5" x14ac:dyDescent="0.25">
      <c r="A2" s="34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ht="15.75" x14ac:dyDescent="0.25">
      <c r="A3" s="36" t="s">
        <v>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15.75" x14ac:dyDescent="0.25">
      <c r="A4" s="38" t="s">
        <v>94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6" ht="15.75" x14ac:dyDescent="0.25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" ht="14.1" customHeight="1" x14ac:dyDescent="0.25">
      <c r="A6" s="5" t="s">
        <v>1</v>
      </c>
      <c r="B6" s="2" t="s">
        <v>62</v>
      </c>
      <c r="C6" s="2" t="s">
        <v>63</v>
      </c>
      <c r="D6" s="2" t="s">
        <v>64</v>
      </c>
      <c r="E6" s="2" t="s">
        <v>65</v>
      </c>
      <c r="F6" s="3" t="s">
        <v>66</v>
      </c>
      <c r="G6" s="14" t="s">
        <v>67</v>
      </c>
      <c r="H6" s="3" t="s">
        <v>68</v>
      </c>
      <c r="I6" s="2" t="s">
        <v>69</v>
      </c>
      <c r="J6" s="2" t="s">
        <v>70</v>
      </c>
      <c r="K6" s="2" t="s">
        <v>71</v>
      </c>
      <c r="L6" s="2" t="s">
        <v>72</v>
      </c>
      <c r="M6" s="2" t="s">
        <v>91</v>
      </c>
      <c r="N6" s="2" t="s">
        <v>73</v>
      </c>
    </row>
    <row r="7" spans="1:16" ht="14.1" customHeight="1" x14ac:dyDescent="0.25">
      <c r="A7" s="15" t="s">
        <v>95</v>
      </c>
      <c r="B7" s="10">
        <f>B8</f>
        <v>682243841.6400001</v>
      </c>
      <c r="C7" s="10">
        <f>C8</f>
        <v>685544131.00000012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f t="shared" ref="N7" si="0">N8</f>
        <v>1367787972.6400001</v>
      </c>
    </row>
    <row r="8" spans="1:16" ht="14.1" customHeight="1" x14ac:dyDescent="0.25">
      <c r="A8" s="16" t="s">
        <v>96</v>
      </c>
      <c r="B8" s="9">
        <f>SUM(B9:B11)</f>
        <v>682243841.6400001</v>
      </c>
      <c r="C8" s="9">
        <f>SUM(C9:C11)</f>
        <v>685544131.00000012</v>
      </c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ref="N8" si="1">SUM(N9:N11)</f>
        <v>1367787972.6400001</v>
      </c>
    </row>
    <row r="9" spans="1:16" ht="14.1" customHeight="1" x14ac:dyDescent="0.25">
      <c r="A9" s="17" t="s">
        <v>97</v>
      </c>
      <c r="B9" s="8">
        <v>615047036.72000003</v>
      </c>
      <c r="C9" s="8">
        <v>615047036.72000003</v>
      </c>
      <c r="D9" s="23"/>
      <c r="E9" s="24"/>
      <c r="F9" s="7"/>
      <c r="H9" s="8"/>
      <c r="I9" s="8"/>
      <c r="J9" s="8"/>
      <c r="K9" s="8"/>
      <c r="L9" s="8"/>
      <c r="M9" s="8"/>
      <c r="N9" s="7">
        <f>+SUM(B9:M9)</f>
        <v>1230094073.4400001</v>
      </c>
    </row>
    <row r="10" spans="1:16" ht="14.1" customHeight="1" x14ac:dyDescent="0.25">
      <c r="A10" s="17" t="s">
        <v>98</v>
      </c>
      <c r="B10" s="8">
        <v>65316232.940000005</v>
      </c>
      <c r="C10" s="8">
        <v>69542331.339999989</v>
      </c>
      <c r="D10" s="23"/>
      <c r="E10" s="24"/>
      <c r="F10" s="7"/>
      <c r="H10" s="8"/>
      <c r="I10" s="8"/>
      <c r="J10" s="8"/>
      <c r="K10" s="8"/>
      <c r="L10" s="8"/>
      <c r="M10" s="8"/>
      <c r="N10" s="7">
        <f>+SUM(B10:M10)</f>
        <v>134858564.28</v>
      </c>
    </row>
    <row r="11" spans="1:16" ht="14.1" customHeight="1" x14ac:dyDescent="0.25">
      <c r="A11" s="17" t="s">
        <v>99</v>
      </c>
      <c r="B11" s="8">
        <v>1880571.98</v>
      </c>
      <c r="C11" s="8">
        <v>954762.94000000006</v>
      </c>
      <c r="D11" s="23"/>
      <c r="E11" s="24"/>
      <c r="F11" s="7"/>
      <c r="H11" s="8"/>
      <c r="I11" s="8"/>
      <c r="J11" s="8"/>
      <c r="K11" s="8"/>
      <c r="L11" s="8"/>
      <c r="M11" s="8"/>
      <c r="N11" s="7">
        <f t="shared" ref="N11" si="2">+SUM(B11:M11)</f>
        <v>2835334.92</v>
      </c>
    </row>
    <row r="12" spans="1:16" ht="14.1" customHeight="1" x14ac:dyDescent="0.25">
      <c r="A12" s="6" t="s">
        <v>100</v>
      </c>
      <c r="B12" s="11">
        <f t="shared" ref="B12:C12" si="3">SUM(B9:B11)</f>
        <v>682243841.6400001</v>
      </c>
      <c r="C12" s="11">
        <f t="shared" si="3"/>
        <v>685544131.00000012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>+SUM(B12:M12)</f>
        <v>1367787972.6400003</v>
      </c>
    </row>
    <row r="13" spans="1:16" ht="6.95" customHeight="1" x14ac:dyDescent="0.25">
      <c r="A13" s="2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6" ht="14.1" customHeight="1" x14ac:dyDescent="0.25">
      <c r="A14" s="15" t="s">
        <v>2</v>
      </c>
      <c r="B14" s="10">
        <f t="shared" ref="B14:N14" si="4">SUM(B15,B21,B31,B41,B50,B57,B67,B72,B75)</f>
        <v>210982330.85000002</v>
      </c>
      <c r="C14" s="10">
        <f t="shared" si="4"/>
        <v>232496857.42000002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4"/>
        <v>443479188.26999998</v>
      </c>
    </row>
    <row r="15" spans="1:16" ht="14.1" customHeight="1" x14ac:dyDescent="0.25">
      <c r="A15" s="16" t="s">
        <v>3</v>
      </c>
      <c r="B15" s="9">
        <f t="shared" ref="B15:N15" si="5">SUM(B16:B20)</f>
        <v>159433913.34</v>
      </c>
      <c r="C15" s="9">
        <f t="shared" si="5"/>
        <v>173735110.92000002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5"/>
        <v>333169024.25999999</v>
      </c>
      <c r="P15" s="26"/>
    </row>
    <row r="16" spans="1:16" ht="14.1" customHeight="1" x14ac:dyDescent="0.25">
      <c r="A16" s="17" t="s">
        <v>4</v>
      </c>
      <c r="B16" s="8">
        <v>114993481.5</v>
      </c>
      <c r="C16" s="7">
        <v>126614612.13</v>
      </c>
      <c r="D16" s="7"/>
      <c r="E16" s="24"/>
      <c r="F16" s="7"/>
      <c r="H16" s="8"/>
      <c r="I16" s="8"/>
      <c r="J16" s="8"/>
      <c r="K16" s="8"/>
      <c r="L16" s="8"/>
      <c r="M16" s="8"/>
      <c r="N16" s="7">
        <f>+SUM(B16:M16)</f>
        <v>241608093.63</v>
      </c>
    </row>
    <row r="17" spans="1:16" ht="14.1" customHeight="1" x14ac:dyDescent="0.25">
      <c r="A17" s="17" t="s">
        <v>5</v>
      </c>
      <c r="B17" s="8">
        <v>19677197.239999998</v>
      </c>
      <c r="C17" s="7">
        <v>20790549.920000006</v>
      </c>
      <c r="D17" s="7"/>
      <c r="E17" s="24"/>
      <c r="F17" s="7"/>
      <c r="H17" s="8"/>
      <c r="I17" s="8"/>
      <c r="J17" s="8"/>
      <c r="K17" s="8"/>
      <c r="L17" s="8"/>
      <c r="M17" s="8"/>
      <c r="N17" s="7">
        <f t="shared" ref="N17:N20" si="6">+SUM(B17:M17)</f>
        <v>40467747.160000004</v>
      </c>
    </row>
    <row r="18" spans="1:16" ht="14.1" customHeight="1" x14ac:dyDescent="0.25">
      <c r="A18" s="17" t="s">
        <v>6</v>
      </c>
      <c r="B18" s="8">
        <v>2084455.51</v>
      </c>
      <c r="C18" s="7">
        <v>2084455.51</v>
      </c>
      <c r="D18" s="7"/>
      <c r="E18" s="24"/>
      <c r="F18" s="7"/>
      <c r="H18" s="8"/>
      <c r="I18" s="8"/>
      <c r="J18" s="8"/>
      <c r="K18" s="8"/>
      <c r="L18" s="8"/>
      <c r="M18" s="8"/>
      <c r="N18" s="7">
        <f t="shared" si="6"/>
        <v>4168911.02</v>
      </c>
      <c r="O18" s="19"/>
    </row>
    <row r="19" spans="1:16" ht="14.1" customHeight="1" x14ac:dyDescent="0.25">
      <c r="A19" s="17" t="s">
        <v>7</v>
      </c>
      <c r="B19" s="8">
        <v>8318460.7199999969</v>
      </c>
      <c r="C19" s="7">
        <v>9602836.0800000019</v>
      </c>
      <c r="D19" s="7"/>
      <c r="E19" s="24"/>
      <c r="F19" s="7"/>
      <c r="H19" s="8"/>
      <c r="I19" s="8"/>
      <c r="J19" s="8"/>
      <c r="K19" s="8"/>
      <c r="L19" s="8"/>
      <c r="M19" s="8"/>
      <c r="N19" s="7">
        <f t="shared" si="6"/>
        <v>17921296.799999997</v>
      </c>
    </row>
    <row r="20" spans="1:16" ht="14.1" customHeight="1" x14ac:dyDescent="0.25">
      <c r="A20" s="17" t="s">
        <v>8</v>
      </c>
      <c r="B20" s="8">
        <v>14360318.369999994</v>
      </c>
      <c r="C20" s="7">
        <v>14642657.279999999</v>
      </c>
      <c r="D20" s="7"/>
      <c r="E20" s="24"/>
      <c r="F20" s="7"/>
      <c r="H20" s="8"/>
      <c r="I20" s="8"/>
      <c r="J20" s="8"/>
      <c r="K20" s="8"/>
      <c r="L20" s="8"/>
      <c r="M20" s="8"/>
      <c r="N20" s="7">
        <f t="shared" si="6"/>
        <v>29002975.649999991</v>
      </c>
    </row>
    <row r="21" spans="1:16" ht="14.1" customHeight="1" x14ac:dyDescent="0.25">
      <c r="A21" s="16" t="s">
        <v>9</v>
      </c>
      <c r="B21" s="21">
        <f t="shared" ref="B21:N21" si="7">SUM(B22:B30)</f>
        <v>24445458.520000003</v>
      </c>
      <c r="C21" s="21">
        <f t="shared" ref="C21" si="8">SUM(C22:C30)</f>
        <v>23341957.899999999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9">
        <f t="shared" si="7"/>
        <v>47787416.420000002</v>
      </c>
      <c r="P21" s="26"/>
    </row>
    <row r="22" spans="1:16" ht="14.1" customHeight="1" x14ac:dyDescent="0.25">
      <c r="A22" s="17" t="s">
        <v>10</v>
      </c>
      <c r="B22" s="8">
        <v>2248869.6800000002</v>
      </c>
      <c r="C22" s="7">
        <v>4237235.47</v>
      </c>
      <c r="D22" s="7"/>
      <c r="E22" s="24"/>
      <c r="F22" s="7"/>
      <c r="H22" s="8"/>
      <c r="I22" s="8"/>
      <c r="J22" s="8"/>
      <c r="K22" s="8"/>
      <c r="L22" s="8"/>
      <c r="M22" s="8"/>
      <c r="N22" s="7">
        <f t="shared" ref="N22:N30" si="9">+SUM(B22:M22)</f>
        <v>6486105.1500000004</v>
      </c>
    </row>
    <row r="23" spans="1:16" ht="14.1" customHeight="1" x14ac:dyDescent="0.25">
      <c r="A23" s="17" t="s">
        <v>11</v>
      </c>
      <c r="B23" s="8">
        <v>6441095.4000000004</v>
      </c>
      <c r="C23" s="7">
        <v>1043292.96</v>
      </c>
      <c r="D23" s="7"/>
      <c r="E23" s="24"/>
      <c r="F23" s="7"/>
      <c r="H23" s="8"/>
      <c r="I23" s="8"/>
      <c r="J23" s="8"/>
      <c r="K23" s="8"/>
      <c r="L23" s="8"/>
      <c r="M23" s="8"/>
      <c r="N23" s="7">
        <f t="shared" si="9"/>
        <v>7484388.3600000003</v>
      </c>
    </row>
    <row r="24" spans="1:16" ht="14.1" customHeight="1" x14ac:dyDescent="0.25">
      <c r="A24" s="17" t="s">
        <v>12</v>
      </c>
      <c r="B24" s="8">
        <v>561113.25</v>
      </c>
      <c r="C24" s="7">
        <v>3569806.8000000003</v>
      </c>
      <c r="D24" s="7"/>
      <c r="E24" s="24"/>
      <c r="F24" s="7"/>
      <c r="H24" s="8"/>
      <c r="I24" s="8"/>
      <c r="J24" s="8"/>
      <c r="K24" s="8"/>
      <c r="L24" s="8"/>
      <c r="M24" s="8"/>
      <c r="N24" s="7">
        <f t="shared" si="9"/>
        <v>4130920.0500000003</v>
      </c>
    </row>
    <row r="25" spans="1:16" ht="14.1" customHeight="1" x14ac:dyDescent="0.25">
      <c r="A25" s="17" t="s">
        <v>13</v>
      </c>
      <c r="B25" s="8">
        <v>21040.640000000014</v>
      </c>
      <c r="C25" s="7">
        <v>509967.16</v>
      </c>
      <c r="D25" s="7"/>
      <c r="E25" s="24"/>
      <c r="F25" s="7"/>
      <c r="H25" s="8"/>
      <c r="I25" s="8"/>
      <c r="J25" s="8"/>
      <c r="K25" s="8"/>
      <c r="L25" s="8"/>
      <c r="M25" s="8"/>
      <c r="N25" s="7">
        <f t="shared" si="9"/>
        <v>531007.80000000005</v>
      </c>
    </row>
    <row r="26" spans="1:16" ht="14.1" customHeight="1" x14ac:dyDescent="0.25">
      <c r="A26" s="17" t="s">
        <v>14</v>
      </c>
      <c r="B26" s="8">
        <v>1675651.8</v>
      </c>
      <c r="C26" s="7">
        <v>2053664.5199999998</v>
      </c>
      <c r="D26" s="7"/>
      <c r="E26" s="24"/>
      <c r="F26" s="7"/>
      <c r="H26" s="8"/>
      <c r="I26" s="8"/>
      <c r="J26" s="8"/>
      <c r="K26" s="8"/>
      <c r="L26" s="8"/>
      <c r="M26" s="8"/>
      <c r="N26" s="7">
        <f t="shared" si="9"/>
        <v>3729316.32</v>
      </c>
    </row>
    <row r="27" spans="1:16" ht="14.1" customHeight="1" x14ac:dyDescent="0.25">
      <c r="A27" s="17" t="s">
        <v>15</v>
      </c>
      <c r="B27" s="8">
        <v>4792333.0599999996</v>
      </c>
      <c r="C27" s="7">
        <v>6058156.7299999995</v>
      </c>
      <c r="D27" s="7"/>
      <c r="E27" s="24"/>
      <c r="F27" s="7"/>
      <c r="H27" s="8"/>
      <c r="I27" s="8"/>
      <c r="J27" s="8"/>
      <c r="K27" s="8"/>
      <c r="L27" s="8"/>
      <c r="M27" s="8"/>
      <c r="N27" s="7">
        <f t="shared" si="9"/>
        <v>10850489.789999999</v>
      </c>
    </row>
    <row r="28" spans="1:16" ht="14.1" customHeight="1" x14ac:dyDescent="0.25">
      <c r="A28" s="17" t="s">
        <v>16</v>
      </c>
      <c r="B28" s="8">
        <v>261848.35</v>
      </c>
      <c r="C28" s="7">
        <v>397849.08</v>
      </c>
      <c r="D28" s="7"/>
      <c r="E28" s="24"/>
      <c r="F28" s="7"/>
      <c r="H28" s="8"/>
      <c r="I28" s="8"/>
      <c r="J28" s="8"/>
      <c r="K28" s="8"/>
      <c r="L28" s="8"/>
      <c r="M28" s="8"/>
      <c r="N28" s="7">
        <f t="shared" si="9"/>
        <v>659697.43000000005</v>
      </c>
    </row>
    <row r="29" spans="1:16" ht="14.1" customHeight="1" x14ac:dyDescent="0.25">
      <c r="A29" s="17" t="s">
        <v>17</v>
      </c>
      <c r="B29" s="8">
        <v>7803915.3399999999</v>
      </c>
      <c r="C29" s="7">
        <v>5099956.18</v>
      </c>
      <c r="D29" s="7"/>
      <c r="E29" s="24"/>
      <c r="F29" s="7"/>
      <c r="H29" s="8"/>
      <c r="I29" s="8"/>
      <c r="J29" s="8"/>
      <c r="K29" s="8"/>
      <c r="L29" s="8"/>
      <c r="M29" s="23"/>
      <c r="N29" s="7">
        <f t="shared" si="9"/>
        <v>12903871.52</v>
      </c>
    </row>
    <row r="30" spans="1:16" ht="14.1" customHeight="1" x14ac:dyDescent="0.25">
      <c r="A30" s="17" t="s">
        <v>18</v>
      </c>
      <c r="B30" s="8">
        <v>639591</v>
      </c>
      <c r="C30" s="7">
        <v>372029</v>
      </c>
      <c r="D30" s="7"/>
      <c r="E30" s="24"/>
      <c r="F30" s="7"/>
      <c r="H30" s="8"/>
      <c r="I30" s="8"/>
      <c r="J30" s="8"/>
      <c r="K30" s="8"/>
      <c r="L30" s="8"/>
      <c r="M30" s="8"/>
      <c r="N30" s="7">
        <f t="shared" si="9"/>
        <v>1011620</v>
      </c>
    </row>
    <row r="31" spans="1:16" ht="14.1" customHeight="1" x14ac:dyDescent="0.25">
      <c r="A31" s="16" t="s">
        <v>19</v>
      </c>
      <c r="B31" s="21">
        <f t="shared" ref="B31:N31" si="10">SUM(B32:B40)</f>
        <v>661346.43000000005</v>
      </c>
      <c r="C31" s="21">
        <f t="shared" ref="C31" si="11">SUM(C32:C40)</f>
        <v>2366429.4700000016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9">
        <f t="shared" si="10"/>
        <v>3027775.9000000018</v>
      </c>
      <c r="P31" s="26"/>
    </row>
    <row r="32" spans="1:16" ht="14.1" customHeight="1" x14ac:dyDescent="0.25">
      <c r="A32" s="17" t="s">
        <v>20</v>
      </c>
      <c r="B32" s="8">
        <v>24636.989999999991</v>
      </c>
      <c r="C32" s="7">
        <v>1584523.3400000017</v>
      </c>
      <c r="D32" s="7"/>
      <c r="E32" s="24"/>
      <c r="F32" s="7"/>
      <c r="H32" s="8"/>
      <c r="I32" s="8"/>
      <c r="J32" s="8"/>
      <c r="K32" s="8"/>
      <c r="L32" s="8"/>
      <c r="M32" s="8"/>
      <c r="N32" s="7">
        <f t="shared" ref="N32:N49" si="12">+SUM(B32:M32)</f>
        <v>1609160.3300000017</v>
      </c>
    </row>
    <row r="33" spans="1:16" ht="14.1" customHeight="1" x14ac:dyDescent="0.25">
      <c r="A33" s="17" t="s">
        <v>21</v>
      </c>
      <c r="B33" s="8">
        <v>0</v>
      </c>
      <c r="C33" s="7">
        <v>0</v>
      </c>
      <c r="D33" s="7"/>
      <c r="E33" s="24"/>
      <c r="F33" s="7"/>
      <c r="H33" s="8"/>
      <c r="I33" s="8"/>
      <c r="J33" s="8"/>
      <c r="K33" s="8"/>
      <c r="L33" s="8"/>
      <c r="M33" s="8"/>
      <c r="N33" s="7">
        <f t="shared" si="12"/>
        <v>0</v>
      </c>
    </row>
    <row r="34" spans="1:16" ht="14.1" customHeight="1" x14ac:dyDescent="0.25">
      <c r="A34" s="17" t="s">
        <v>22</v>
      </c>
      <c r="B34" s="8">
        <v>139998.81000000008</v>
      </c>
      <c r="C34" s="7">
        <v>25999.999999999996</v>
      </c>
      <c r="D34" s="7"/>
      <c r="E34" s="24"/>
      <c r="F34" s="7"/>
      <c r="H34" s="8"/>
      <c r="I34" s="8"/>
      <c r="J34" s="8"/>
      <c r="K34" s="8"/>
      <c r="L34" s="8"/>
      <c r="M34" s="8"/>
      <c r="N34" s="7">
        <f t="shared" si="12"/>
        <v>165998.81000000008</v>
      </c>
    </row>
    <row r="35" spans="1:16" ht="14.1" customHeight="1" x14ac:dyDescent="0.25">
      <c r="A35" s="17" t="s">
        <v>23</v>
      </c>
      <c r="B35" s="8">
        <v>0</v>
      </c>
      <c r="C35" s="7">
        <v>0</v>
      </c>
      <c r="D35" s="7"/>
      <c r="E35" s="24"/>
      <c r="F35" s="7"/>
      <c r="H35" s="8"/>
      <c r="I35" s="8"/>
      <c r="J35" s="8"/>
      <c r="K35" s="8"/>
      <c r="L35" s="8"/>
      <c r="M35" s="8"/>
      <c r="N35" s="7">
        <f t="shared" si="12"/>
        <v>0</v>
      </c>
    </row>
    <row r="36" spans="1:16" ht="14.1" customHeight="1" x14ac:dyDescent="0.25">
      <c r="A36" s="17" t="s">
        <v>24</v>
      </c>
      <c r="B36" s="8">
        <v>0</v>
      </c>
      <c r="C36" s="7">
        <v>0</v>
      </c>
      <c r="D36" s="7"/>
      <c r="E36" s="24"/>
      <c r="F36" s="7"/>
      <c r="H36" s="8"/>
      <c r="I36" s="8"/>
      <c r="J36" s="8"/>
      <c r="K36" s="8"/>
      <c r="L36" s="8"/>
      <c r="M36" s="8"/>
      <c r="N36" s="7">
        <f t="shared" si="12"/>
        <v>0</v>
      </c>
    </row>
    <row r="37" spans="1:16" ht="14.1" customHeight="1" x14ac:dyDescent="0.25">
      <c r="A37" s="17" t="s">
        <v>25</v>
      </c>
      <c r="B37" s="8">
        <v>0</v>
      </c>
      <c r="C37" s="7">
        <v>0</v>
      </c>
      <c r="D37" s="7"/>
      <c r="E37" s="24"/>
      <c r="F37" s="7"/>
      <c r="H37" s="8"/>
      <c r="I37" s="8"/>
      <c r="J37" s="8"/>
      <c r="K37" s="8"/>
      <c r="L37" s="8"/>
      <c r="M37" s="8"/>
      <c r="N37" s="7">
        <f t="shared" si="12"/>
        <v>0</v>
      </c>
    </row>
    <row r="38" spans="1:16" ht="14.1" customHeight="1" x14ac:dyDescent="0.25">
      <c r="A38" s="17" t="s">
        <v>26</v>
      </c>
      <c r="B38" s="8">
        <v>273934.67</v>
      </c>
      <c r="C38" s="7">
        <v>226884.40000000002</v>
      </c>
      <c r="D38" s="7"/>
      <c r="E38" s="24"/>
      <c r="F38" s="7"/>
      <c r="H38" s="8"/>
      <c r="I38" s="8"/>
      <c r="J38" s="8"/>
      <c r="K38" s="8"/>
      <c r="L38" s="8"/>
      <c r="M38" s="8"/>
      <c r="N38" s="7">
        <f t="shared" si="12"/>
        <v>500819.07</v>
      </c>
    </row>
    <row r="39" spans="1:16" ht="14.1" customHeight="1" x14ac:dyDescent="0.25">
      <c r="A39" s="17" t="s">
        <v>27</v>
      </c>
      <c r="B39" s="8">
        <v>0</v>
      </c>
      <c r="C39" s="7">
        <v>0</v>
      </c>
      <c r="D39" s="7"/>
      <c r="E39" s="24"/>
      <c r="F39" s="7"/>
      <c r="H39" s="8"/>
      <c r="I39" s="8"/>
      <c r="J39" s="8"/>
      <c r="K39" s="8"/>
      <c r="L39" s="8"/>
      <c r="M39" s="8"/>
      <c r="N39" s="7">
        <f t="shared" si="12"/>
        <v>0</v>
      </c>
    </row>
    <row r="40" spans="1:16" ht="14.1" customHeight="1" x14ac:dyDescent="0.25">
      <c r="A40" s="17" t="s">
        <v>28</v>
      </c>
      <c r="B40" s="8">
        <v>222775.96</v>
      </c>
      <c r="C40" s="7">
        <v>529021.73</v>
      </c>
      <c r="D40" s="7"/>
      <c r="E40" s="24"/>
      <c r="F40" s="7"/>
      <c r="H40" s="8"/>
      <c r="I40" s="8"/>
      <c r="J40" s="8"/>
      <c r="K40" s="8"/>
      <c r="L40" s="8"/>
      <c r="M40" s="8"/>
      <c r="N40" s="7">
        <f t="shared" si="12"/>
        <v>751797.69</v>
      </c>
    </row>
    <row r="41" spans="1:16" ht="14.1" customHeight="1" x14ac:dyDescent="0.25">
      <c r="A41" s="16" t="s">
        <v>29</v>
      </c>
      <c r="B41" s="9">
        <f>SUM(B42:B49)</f>
        <v>22476713.050000001</v>
      </c>
      <c r="C41" s="9">
        <f>SUM(C42:C49)</f>
        <v>27128879.950000003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ref="N41" si="13">SUM(N42:N49)</f>
        <v>49605593</v>
      </c>
      <c r="P41" s="26"/>
    </row>
    <row r="42" spans="1:16" ht="14.1" customHeight="1" x14ac:dyDescent="0.25">
      <c r="A42" s="17" t="s">
        <v>30</v>
      </c>
      <c r="B42" s="8">
        <v>22476713.050000001</v>
      </c>
      <c r="C42" s="7">
        <v>24537543.650000002</v>
      </c>
      <c r="D42" s="7"/>
      <c r="E42" s="24"/>
      <c r="F42" s="7"/>
      <c r="H42" s="8"/>
      <c r="I42" s="8"/>
      <c r="J42" s="8"/>
      <c r="K42" s="8"/>
      <c r="L42" s="8"/>
      <c r="M42" s="8"/>
      <c r="N42" s="7">
        <f t="shared" si="12"/>
        <v>47014256.700000003</v>
      </c>
    </row>
    <row r="43" spans="1:16" ht="14.1" customHeight="1" x14ac:dyDescent="0.25">
      <c r="A43" s="17" t="s">
        <v>31</v>
      </c>
      <c r="B43" s="8">
        <v>0</v>
      </c>
      <c r="C43" s="7">
        <v>2011073</v>
      </c>
      <c r="D43" s="7"/>
      <c r="E43" s="24"/>
      <c r="F43" s="7"/>
      <c r="H43" s="8"/>
      <c r="I43" s="8"/>
      <c r="J43" s="8"/>
      <c r="K43" s="8"/>
      <c r="L43" s="8"/>
      <c r="M43" s="8"/>
      <c r="N43" s="7">
        <f t="shared" si="12"/>
        <v>2011073</v>
      </c>
    </row>
    <row r="44" spans="1:16" ht="14.1" customHeight="1" x14ac:dyDescent="0.25">
      <c r="A44" s="17" t="s">
        <v>32</v>
      </c>
      <c r="B44" s="8">
        <v>0</v>
      </c>
      <c r="C44" s="7">
        <v>0</v>
      </c>
      <c r="D44" s="7"/>
      <c r="E44" s="24"/>
      <c r="F44" s="7"/>
      <c r="H44" s="8"/>
      <c r="I44" s="8"/>
      <c r="J44" s="8"/>
      <c r="K44" s="8"/>
      <c r="L44" s="8"/>
      <c r="M44" s="8"/>
      <c r="N44" s="7">
        <f t="shared" si="12"/>
        <v>0</v>
      </c>
    </row>
    <row r="45" spans="1:16" ht="14.1" customHeight="1" x14ac:dyDescent="0.25">
      <c r="A45" s="17" t="s">
        <v>33</v>
      </c>
      <c r="B45" s="8">
        <v>0</v>
      </c>
      <c r="C45" s="7">
        <v>0</v>
      </c>
      <c r="D45" s="7"/>
      <c r="E45" s="24"/>
      <c r="F45" s="7"/>
      <c r="H45" s="8"/>
      <c r="I45" s="8"/>
      <c r="J45" s="8"/>
      <c r="K45" s="8"/>
      <c r="L45" s="8"/>
      <c r="M45" s="8"/>
      <c r="N45" s="7">
        <f t="shared" si="12"/>
        <v>0</v>
      </c>
    </row>
    <row r="46" spans="1:16" ht="14.1" customHeight="1" x14ac:dyDescent="0.25">
      <c r="A46" s="17" t="s">
        <v>34</v>
      </c>
      <c r="B46" s="8">
        <v>0</v>
      </c>
      <c r="C46" s="7">
        <v>0</v>
      </c>
      <c r="D46" s="7"/>
      <c r="E46" s="24"/>
      <c r="F46" s="7"/>
      <c r="H46" s="8"/>
      <c r="I46" s="8"/>
      <c r="J46" s="8"/>
      <c r="K46" s="8"/>
      <c r="L46" s="8"/>
      <c r="M46" s="8"/>
      <c r="N46" s="7">
        <f t="shared" si="12"/>
        <v>0</v>
      </c>
    </row>
    <row r="47" spans="1:16" ht="14.1" customHeight="1" x14ac:dyDescent="0.25">
      <c r="A47" s="17" t="s">
        <v>35</v>
      </c>
      <c r="B47" s="8">
        <v>0</v>
      </c>
      <c r="C47" s="7">
        <v>0</v>
      </c>
      <c r="D47" s="7"/>
      <c r="E47" s="24"/>
      <c r="F47" s="7"/>
      <c r="H47" s="8"/>
      <c r="I47" s="8"/>
      <c r="J47" s="8"/>
      <c r="K47" s="8"/>
      <c r="L47" s="8"/>
      <c r="M47" s="8"/>
      <c r="N47" s="7">
        <f t="shared" si="12"/>
        <v>0</v>
      </c>
    </row>
    <row r="48" spans="1:16" ht="14.1" customHeight="1" x14ac:dyDescent="0.25">
      <c r="A48" s="17" t="s">
        <v>36</v>
      </c>
      <c r="B48" s="8">
        <v>0</v>
      </c>
      <c r="C48" s="7">
        <v>580263.30000000005</v>
      </c>
      <c r="D48" s="7"/>
      <c r="E48" s="24"/>
      <c r="F48" s="7"/>
      <c r="H48" s="8"/>
      <c r="I48" s="8"/>
      <c r="J48" s="8"/>
      <c r="K48" s="8"/>
      <c r="L48" s="8"/>
      <c r="M48" s="8"/>
      <c r="N48" s="7">
        <f t="shared" si="12"/>
        <v>580263.30000000005</v>
      </c>
    </row>
    <row r="49" spans="1:16" ht="14.1" customHeight="1" x14ac:dyDescent="0.25">
      <c r="A49" s="17" t="s">
        <v>37</v>
      </c>
      <c r="B49" s="8">
        <v>0</v>
      </c>
      <c r="C49" s="7">
        <v>0</v>
      </c>
      <c r="D49" s="7"/>
      <c r="E49" s="24"/>
      <c r="F49" s="7"/>
      <c r="H49" s="8"/>
      <c r="I49" s="8"/>
      <c r="J49" s="8"/>
      <c r="K49" s="8"/>
      <c r="L49" s="8"/>
      <c r="M49" s="8"/>
      <c r="N49" s="7">
        <f t="shared" si="12"/>
        <v>0</v>
      </c>
    </row>
    <row r="50" spans="1:16" ht="14.1" customHeight="1" x14ac:dyDescent="0.25">
      <c r="A50" s="16" t="s">
        <v>38</v>
      </c>
      <c r="B50" s="21">
        <f>SUM(B51:B56)</f>
        <v>0</v>
      </c>
      <c r="C50" s="21">
        <f t="shared" ref="C50" si="14">SUM(C51:C56)</f>
        <v>0</v>
      </c>
      <c r="D50" s="9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ref="N50" si="15">SUM(N51:N56)</f>
        <v>0</v>
      </c>
      <c r="P50" s="26"/>
    </row>
    <row r="51" spans="1:16" ht="14.1" customHeight="1" x14ac:dyDescent="0.25">
      <c r="A51" s="17" t="s">
        <v>39</v>
      </c>
      <c r="B51" s="8">
        <v>0</v>
      </c>
      <c r="C51" s="7">
        <v>0</v>
      </c>
      <c r="D51" s="7"/>
      <c r="E51" s="24"/>
      <c r="F51" s="7"/>
      <c r="H51" s="8"/>
      <c r="I51" s="8"/>
      <c r="J51" s="8"/>
      <c r="K51" s="8"/>
      <c r="L51" s="8"/>
      <c r="M51" s="8"/>
      <c r="N51" s="7">
        <f t="shared" ref="N51:N56" si="16">+SUM(B51:M51)</f>
        <v>0</v>
      </c>
    </row>
    <row r="52" spans="1:16" ht="14.1" customHeight="1" x14ac:dyDescent="0.25">
      <c r="A52" s="17" t="s">
        <v>40</v>
      </c>
      <c r="B52" s="8">
        <v>0</v>
      </c>
      <c r="C52" s="7">
        <v>0</v>
      </c>
      <c r="D52" s="7"/>
      <c r="E52" s="24"/>
      <c r="F52" s="7"/>
      <c r="H52" s="8"/>
      <c r="I52" s="8"/>
      <c r="J52" s="8"/>
      <c r="K52" s="8"/>
      <c r="L52" s="8"/>
      <c r="M52" s="8"/>
      <c r="N52" s="7">
        <f t="shared" si="16"/>
        <v>0</v>
      </c>
    </row>
    <row r="53" spans="1:16" ht="14.1" customHeight="1" x14ac:dyDescent="0.25">
      <c r="A53" s="17" t="s">
        <v>41</v>
      </c>
      <c r="B53" s="8">
        <v>0</v>
      </c>
      <c r="C53" s="7">
        <v>0</v>
      </c>
      <c r="D53" s="7"/>
      <c r="E53" s="24"/>
      <c r="F53" s="7"/>
      <c r="H53" s="8"/>
      <c r="I53" s="8"/>
      <c r="J53" s="8"/>
      <c r="K53" s="8"/>
      <c r="L53" s="8"/>
      <c r="M53" s="8"/>
      <c r="N53" s="7">
        <f t="shared" si="16"/>
        <v>0</v>
      </c>
    </row>
    <row r="54" spans="1:16" ht="14.1" customHeight="1" x14ac:dyDescent="0.25">
      <c r="A54" s="17" t="s">
        <v>42</v>
      </c>
      <c r="B54" s="8">
        <v>0</v>
      </c>
      <c r="C54" s="7">
        <v>0</v>
      </c>
      <c r="D54" s="7"/>
      <c r="E54" s="24"/>
      <c r="F54" s="7"/>
      <c r="H54" s="8"/>
      <c r="I54" s="8"/>
      <c r="J54" s="8"/>
      <c r="K54" s="8"/>
      <c r="L54" s="8"/>
      <c r="M54" s="8"/>
      <c r="N54" s="7">
        <f t="shared" si="16"/>
        <v>0</v>
      </c>
    </row>
    <row r="55" spans="1:16" ht="14.1" customHeight="1" x14ac:dyDescent="0.25">
      <c r="A55" s="17" t="s">
        <v>43</v>
      </c>
      <c r="B55" s="8">
        <v>0</v>
      </c>
      <c r="C55" s="7">
        <v>0</v>
      </c>
      <c r="D55" s="7"/>
      <c r="E55" s="24"/>
      <c r="F55" s="7"/>
      <c r="H55" s="8"/>
      <c r="I55" s="8"/>
      <c r="J55" s="8"/>
      <c r="K55" s="8"/>
      <c r="L55" s="8"/>
      <c r="M55" s="8"/>
      <c r="N55" s="7">
        <f t="shared" si="16"/>
        <v>0</v>
      </c>
    </row>
    <row r="56" spans="1:16" ht="14.1" customHeight="1" x14ac:dyDescent="0.25">
      <c r="A56" s="17" t="s">
        <v>44</v>
      </c>
      <c r="B56" s="8">
        <v>0</v>
      </c>
      <c r="C56" s="7">
        <v>0</v>
      </c>
      <c r="D56" s="7"/>
      <c r="E56" s="24"/>
      <c r="F56" s="7"/>
      <c r="H56" s="8"/>
      <c r="I56" s="8"/>
      <c r="J56" s="8"/>
      <c r="K56" s="8"/>
      <c r="L56" s="8"/>
      <c r="M56" s="8"/>
      <c r="N56" s="7">
        <f t="shared" si="16"/>
        <v>0</v>
      </c>
    </row>
    <row r="57" spans="1:16" ht="14.1" customHeight="1" x14ac:dyDescent="0.25">
      <c r="A57" s="16" t="s">
        <v>45</v>
      </c>
      <c r="B57" s="21">
        <f>SUM(B58:B66)</f>
        <v>3964899.51</v>
      </c>
      <c r="C57" s="21">
        <f t="shared" ref="C57" si="17">SUM(C58:C66)</f>
        <v>5744476.6600000001</v>
      </c>
      <c r="D57" s="9"/>
      <c r="E57" s="21"/>
      <c r="F57" s="21"/>
      <c r="G57" s="21"/>
      <c r="H57" s="21"/>
      <c r="I57" s="21"/>
      <c r="J57" s="21"/>
      <c r="K57" s="21"/>
      <c r="L57" s="21"/>
      <c r="M57" s="21"/>
      <c r="N57" s="9">
        <f t="shared" ref="N57" si="18">SUM(N58:N66)</f>
        <v>9709376.1700000018</v>
      </c>
      <c r="P57" s="26"/>
    </row>
    <row r="58" spans="1:16" ht="14.1" customHeight="1" x14ac:dyDescent="0.25">
      <c r="A58" s="17" t="s">
        <v>46</v>
      </c>
      <c r="B58" s="8">
        <v>202780.48</v>
      </c>
      <c r="C58" s="7">
        <v>226321.1999999999</v>
      </c>
      <c r="D58" s="7"/>
      <c r="E58" s="24"/>
      <c r="F58" s="7"/>
      <c r="H58" s="8"/>
      <c r="I58" s="8"/>
      <c r="J58" s="8"/>
      <c r="K58" s="8"/>
      <c r="L58" s="8"/>
      <c r="M58" s="8"/>
      <c r="N58" s="7">
        <f>+SUM(B58:M58)</f>
        <v>429101.67999999993</v>
      </c>
    </row>
    <row r="59" spans="1:16" ht="14.1" customHeight="1" x14ac:dyDescent="0.25">
      <c r="A59" s="17" t="s">
        <v>47</v>
      </c>
      <c r="B59" s="8">
        <v>149280</v>
      </c>
      <c r="C59" s="7">
        <v>147222</v>
      </c>
      <c r="D59" s="7"/>
      <c r="E59" s="24"/>
      <c r="F59" s="7"/>
      <c r="H59" s="8"/>
      <c r="I59" s="8"/>
      <c r="J59" s="8"/>
      <c r="K59" s="8"/>
      <c r="L59" s="8"/>
      <c r="M59" s="8"/>
      <c r="N59" s="7">
        <f t="shared" ref="N59:N71" si="19">+SUM(B59:M59)</f>
        <v>296502</v>
      </c>
    </row>
    <row r="60" spans="1:16" ht="14.1" customHeight="1" x14ac:dyDescent="0.25">
      <c r="A60" s="17" t="s">
        <v>48</v>
      </c>
      <c r="B60" s="8">
        <v>18389</v>
      </c>
      <c r="C60" s="7">
        <v>0</v>
      </c>
      <c r="D60" s="7"/>
      <c r="E60" s="24"/>
      <c r="F60" s="7"/>
      <c r="H60" s="8"/>
      <c r="I60" s="8"/>
      <c r="J60" s="8"/>
      <c r="K60" s="8"/>
      <c r="L60" s="8"/>
      <c r="M60" s="8"/>
      <c r="N60" s="7">
        <f t="shared" si="19"/>
        <v>18389</v>
      </c>
    </row>
    <row r="61" spans="1:16" ht="14.1" customHeight="1" x14ac:dyDescent="0.25">
      <c r="A61" s="17" t="s">
        <v>49</v>
      </c>
      <c r="B61" s="8">
        <v>0</v>
      </c>
      <c r="C61" s="7">
        <v>0</v>
      </c>
      <c r="D61" s="7"/>
      <c r="E61" s="24"/>
      <c r="F61" s="7"/>
      <c r="H61" s="8"/>
      <c r="I61" s="8"/>
      <c r="J61" s="8"/>
      <c r="K61" s="8"/>
      <c r="L61" s="8"/>
      <c r="M61" s="8"/>
      <c r="N61" s="7">
        <f t="shared" si="19"/>
        <v>0</v>
      </c>
    </row>
    <row r="62" spans="1:16" ht="14.1" customHeight="1" x14ac:dyDescent="0.25">
      <c r="A62" s="17" t="s">
        <v>50</v>
      </c>
      <c r="B62" s="8">
        <v>116195.00999999998</v>
      </c>
      <c r="C62" s="7">
        <v>720115.61</v>
      </c>
      <c r="D62" s="7"/>
      <c r="E62" s="24"/>
      <c r="F62" s="7"/>
      <c r="H62" s="8"/>
      <c r="I62" s="8"/>
      <c r="J62" s="8"/>
      <c r="K62" s="8"/>
      <c r="L62" s="8"/>
      <c r="M62" s="8"/>
      <c r="N62" s="7">
        <f t="shared" si="19"/>
        <v>836310.62</v>
      </c>
    </row>
    <row r="63" spans="1:16" ht="14.1" customHeight="1" x14ac:dyDescent="0.25">
      <c r="A63" s="17" t="s">
        <v>51</v>
      </c>
      <c r="B63" s="8">
        <v>0</v>
      </c>
      <c r="C63" s="7">
        <v>0</v>
      </c>
      <c r="D63" s="7"/>
      <c r="E63" s="24"/>
      <c r="F63" s="7"/>
      <c r="H63" s="8"/>
      <c r="I63" s="8"/>
      <c r="J63" s="8"/>
      <c r="K63" s="8"/>
      <c r="L63" s="8"/>
      <c r="M63" s="8"/>
      <c r="N63" s="7">
        <f t="shared" si="19"/>
        <v>0</v>
      </c>
    </row>
    <row r="64" spans="1:16" ht="14.1" customHeight="1" x14ac:dyDescent="0.25">
      <c r="A64" s="17" t="s">
        <v>52</v>
      </c>
      <c r="B64" s="8">
        <v>0</v>
      </c>
      <c r="C64" s="7">
        <v>0</v>
      </c>
      <c r="D64" s="7"/>
      <c r="E64" s="24"/>
      <c r="F64" s="7"/>
      <c r="H64" s="8"/>
      <c r="I64" s="8"/>
      <c r="J64" s="8"/>
      <c r="K64" s="8"/>
      <c r="L64" s="8"/>
      <c r="M64" s="8"/>
      <c r="N64" s="7">
        <f t="shared" si="19"/>
        <v>0</v>
      </c>
    </row>
    <row r="65" spans="1:16" ht="14.1" customHeight="1" x14ac:dyDescent="0.25">
      <c r="A65" s="17" t="s">
        <v>53</v>
      </c>
      <c r="B65" s="8">
        <v>3478255.02</v>
      </c>
      <c r="C65" s="7">
        <v>4650817.8500000006</v>
      </c>
      <c r="D65" s="7"/>
      <c r="E65" s="24"/>
      <c r="F65" s="7"/>
      <c r="H65" s="8"/>
      <c r="I65" s="8"/>
      <c r="J65" s="8"/>
      <c r="K65" s="8"/>
      <c r="L65" s="8"/>
      <c r="M65" s="8"/>
      <c r="N65" s="7">
        <f t="shared" si="19"/>
        <v>8129072.870000001</v>
      </c>
    </row>
    <row r="66" spans="1:16" ht="14.1" customHeight="1" x14ac:dyDescent="0.25">
      <c r="A66" s="17" t="s">
        <v>54</v>
      </c>
      <c r="B66" s="8">
        <v>0</v>
      </c>
      <c r="C66" s="7">
        <v>0</v>
      </c>
      <c r="D66" s="7"/>
      <c r="E66" s="24"/>
      <c r="F66" s="7"/>
      <c r="H66" s="8"/>
      <c r="I66" s="8"/>
      <c r="J66" s="8"/>
      <c r="K66" s="8"/>
      <c r="L66" s="8"/>
      <c r="M66" s="8"/>
      <c r="N66" s="7">
        <f t="shared" si="19"/>
        <v>0</v>
      </c>
    </row>
    <row r="67" spans="1:16" ht="14.1" customHeight="1" x14ac:dyDescent="0.25">
      <c r="A67" s="16" t="s">
        <v>55</v>
      </c>
      <c r="B67" s="21">
        <f>SUM(B68:B71)</f>
        <v>0</v>
      </c>
      <c r="C67" s="21">
        <f t="shared" ref="C67" si="20">SUM(C68:C71)</f>
        <v>180002.52</v>
      </c>
      <c r="D67" s="9"/>
      <c r="E67" s="21"/>
      <c r="F67" s="21"/>
      <c r="G67" s="21"/>
      <c r="H67" s="21"/>
      <c r="I67" s="21"/>
      <c r="J67" s="21"/>
      <c r="K67" s="21"/>
      <c r="L67" s="21"/>
      <c r="M67" s="21"/>
      <c r="N67" s="9">
        <f t="shared" ref="N67" si="21">SUM(N68:N71)</f>
        <v>180002.52</v>
      </c>
      <c r="P67" s="26"/>
    </row>
    <row r="68" spans="1:16" ht="14.1" customHeight="1" x14ac:dyDescent="0.25">
      <c r="A68" s="17" t="s">
        <v>56</v>
      </c>
      <c r="B68" s="8">
        <v>0</v>
      </c>
      <c r="C68" s="7">
        <v>180002.52</v>
      </c>
      <c r="D68" s="7"/>
      <c r="E68" s="24"/>
      <c r="F68" s="7"/>
      <c r="H68" s="8"/>
      <c r="I68" s="8"/>
      <c r="J68" s="8"/>
      <c r="K68" s="8"/>
      <c r="L68" s="8"/>
      <c r="M68" s="8"/>
      <c r="N68" s="7">
        <f>+SUM(B68:M68)</f>
        <v>180002.52</v>
      </c>
    </row>
    <row r="69" spans="1:16" ht="14.1" customHeight="1" x14ac:dyDescent="0.25">
      <c r="A69" s="17" t="s">
        <v>57</v>
      </c>
      <c r="B69" s="8">
        <v>0</v>
      </c>
      <c r="C69" s="7">
        <v>0</v>
      </c>
      <c r="D69" s="7"/>
      <c r="E69" s="24"/>
      <c r="F69" s="7"/>
      <c r="H69" s="8"/>
      <c r="I69" s="8"/>
      <c r="J69" s="8"/>
      <c r="K69" s="8"/>
      <c r="L69" s="8"/>
      <c r="M69" s="8"/>
      <c r="N69" s="7">
        <f t="shared" si="19"/>
        <v>0</v>
      </c>
    </row>
    <row r="70" spans="1:16" ht="14.1" customHeight="1" x14ac:dyDescent="0.25">
      <c r="A70" s="17" t="s">
        <v>58</v>
      </c>
      <c r="B70" s="8">
        <v>0</v>
      </c>
      <c r="C70" s="7">
        <v>0</v>
      </c>
      <c r="D70" s="7"/>
      <c r="E70" s="24"/>
      <c r="F70" s="7"/>
      <c r="H70" s="8"/>
      <c r="I70" s="8"/>
      <c r="J70" s="8"/>
      <c r="K70" s="8"/>
      <c r="L70" s="8"/>
      <c r="M70" s="8"/>
      <c r="N70" s="7">
        <f t="shared" si="19"/>
        <v>0</v>
      </c>
    </row>
    <row r="71" spans="1:16" ht="14.1" customHeight="1" x14ac:dyDescent="0.25">
      <c r="A71" s="17" t="s">
        <v>59</v>
      </c>
      <c r="B71" s="8">
        <v>0</v>
      </c>
      <c r="C71" s="7">
        <v>0</v>
      </c>
      <c r="D71" s="7"/>
      <c r="E71" s="24"/>
      <c r="F71" s="7"/>
      <c r="H71" s="8"/>
      <c r="I71" s="8"/>
      <c r="J71" s="8"/>
      <c r="K71" s="8"/>
      <c r="L71" s="8"/>
      <c r="M71" s="8"/>
      <c r="N71" s="7">
        <f t="shared" si="19"/>
        <v>0</v>
      </c>
    </row>
    <row r="72" spans="1:16" ht="14.1" customHeight="1" x14ac:dyDescent="0.25">
      <c r="A72" s="16" t="s">
        <v>77</v>
      </c>
      <c r="B72" s="21">
        <f>SUM(B73:B74)</f>
        <v>0</v>
      </c>
      <c r="C72" s="21">
        <f t="shared" ref="C72" si="22">SUM(C73:C74)</f>
        <v>0</v>
      </c>
      <c r="D72" s="9"/>
      <c r="E72" s="21"/>
      <c r="F72" s="21"/>
      <c r="G72" s="21"/>
      <c r="H72" s="21"/>
      <c r="I72" s="21"/>
      <c r="J72" s="21"/>
      <c r="K72" s="21"/>
      <c r="L72" s="21"/>
      <c r="M72" s="21"/>
      <c r="N72" s="21">
        <f t="shared" ref="N72" si="23">SUM(N73:N74)</f>
        <v>0</v>
      </c>
    </row>
    <row r="73" spans="1:16" ht="14.1" customHeight="1" x14ac:dyDescent="0.25">
      <c r="A73" s="17" t="s">
        <v>78</v>
      </c>
      <c r="B73" s="8">
        <v>0</v>
      </c>
      <c r="C73" s="7">
        <v>0</v>
      </c>
      <c r="D73" s="7"/>
      <c r="E73" s="24"/>
      <c r="F73" s="7"/>
      <c r="H73" s="8"/>
      <c r="I73" s="8"/>
      <c r="J73" s="8"/>
      <c r="K73" s="8"/>
      <c r="L73" s="8"/>
      <c r="M73" s="8"/>
      <c r="N73" s="7">
        <f t="shared" ref="N73:N74" si="24">+SUM(B73:M73)</f>
        <v>0</v>
      </c>
    </row>
    <row r="74" spans="1:16" ht="14.45" customHeight="1" x14ac:dyDescent="0.25">
      <c r="A74" s="17" t="s">
        <v>79</v>
      </c>
      <c r="B74" s="8">
        <v>0</v>
      </c>
      <c r="C74" s="7">
        <v>0</v>
      </c>
      <c r="D74" s="7"/>
      <c r="E74" s="24"/>
      <c r="F74" s="7"/>
      <c r="H74" s="8"/>
      <c r="I74" s="8"/>
      <c r="J74" s="8"/>
      <c r="K74" s="8"/>
      <c r="L74" s="8"/>
      <c r="M74" s="8"/>
      <c r="N74" s="7">
        <f t="shared" si="24"/>
        <v>0</v>
      </c>
    </row>
    <row r="75" spans="1:16" ht="13.5" customHeight="1" x14ac:dyDescent="0.25">
      <c r="A75" s="16" t="s">
        <v>80</v>
      </c>
      <c r="B75" s="21">
        <f>SUM(B76:B78)</f>
        <v>0</v>
      </c>
      <c r="C75" s="21">
        <f t="shared" ref="C75" si="25">SUM(C76:C78)</f>
        <v>0</v>
      </c>
      <c r="D75" s="9"/>
      <c r="E75" s="21"/>
      <c r="F75" s="21"/>
      <c r="G75" s="21"/>
      <c r="H75" s="21"/>
      <c r="I75" s="21"/>
      <c r="J75" s="21"/>
      <c r="K75" s="21"/>
      <c r="L75" s="21"/>
      <c r="M75" s="21"/>
      <c r="N75" s="21">
        <f t="shared" ref="N75" si="26">SUM(N76:N78)</f>
        <v>0</v>
      </c>
    </row>
    <row r="76" spans="1:16" ht="14.1" customHeight="1" x14ac:dyDescent="0.25">
      <c r="A76" s="17" t="s">
        <v>81</v>
      </c>
      <c r="B76" s="8">
        <v>0</v>
      </c>
      <c r="C76" s="7">
        <v>0</v>
      </c>
      <c r="D76" s="7"/>
      <c r="E76" s="24"/>
      <c r="F76" s="7"/>
      <c r="H76" s="8"/>
      <c r="I76" s="8"/>
      <c r="J76" s="8"/>
      <c r="K76" s="8"/>
      <c r="L76" s="8"/>
      <c r="M76" s="8"/>
      <c r="N76" s="7">
        <f t="shared" ref="N76:N78" si="27">+SUM(B76:M76)</f>
        <v>0</v>
      </c>
    </row>
    <row r="77" spans="1:16" ht="14.1" customHeight="1" x14ac:dyDescent="0.25">
      <c r="A77" s="17" t="s">
        <v>82</v>
      </c>
      <c r="B77" s="8">
        <v>0</v>
      </c>
      <c r="C77" s="7">
        <v>0</v>
      </c>
      <c r="D77" s="7"/>
      <c r="E77" s="24"/>
      <c r="F77" s="7"/>
      <c r="H77" s="8"/>
      <c r="I77" s="8"/>
      <c r="J77" s="8"/>
      <c r="K77" s="8"/>
      <c r="L77" s="8"/>
      <c r="M77" s="8"/>
      <c r="N77" s="7">
        <f t="shared" si="27"/>
        <v>0</v>
      </c>
    </row>
    <row r="78" spans="1:16" ht="14.1" customHeight="1" x14ac:dyDescent="0.25">
      <c r="A78" s="17" t="s">
        <v>83</v>
      </c>
      <c r="B78" s="8">
        <v>0</v>
      </c>
      <c r="C78" s="7">
        <v>0</v>
      </c>
      <c r="D78" s="7"/>
      <c r="E78" s="24"/>
      <c r="F78" s="7"/>
      <c r="H78" s="8"/>
      <c r="I78" s="8"/>
      <c r="J78" s="8"/>
      <c r="K78" s="8"/>
      <c r="L78" s="8"/>
      <c r="M78" s="8"/>
      <c r="N78" s="7">
        <f t="shared" si="27"/>
        <v>0</v>
      </c>
    </row>
    <row r="79" spans="1:16" ht="14.1" customHeight="1" x14ac:dyDescent="0.25">
      <c r="A79" s="15" t="s">
        <v>60</v>
      </c>
      <c r="B79" s="10">
        <f t="shared" ref="B79:N79" si="28">SUM(B80,B83,B86)</f>
        <v>6890000</v>
      </c>
      <c r="C79" s="10">
        <f t="shared" si="28"/>
        <v>5865397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0">
        <f t="shared" si="28"/>
        <v>12755397</v>
      </c>
    </row>
    <row r="80" spans="1:16" ht="14.1" customHeight="1" x14ac:dyDescent="0.25">
      <c r="A80" s="16" t="s">
        <v>61</v>
      </c>
      <c r="B80" s="21">
        <f>SUM(B81:B82)</f>
        <v>6890000</v>
      </c>
      <c r="C80" s="21">
        <f t="shared" ref="C80" si="29">SUM(C81:C82)</f>
        <v>5865397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>
        <f t="shared" ref="N80" si="30">SUM(N81:N82)</f>
        <v>12755397</v>
      </c>
    </row>
    <row r="81" spans="1:14" ht="14.1" customHeight="1" x14ac:dyDescent="0.25">
      <c r="A81" s="17" t="s">
        <v>84</v>
      </c>
      <c r="B81" s="7">
        <v>6890000</v>
      </c>
      <c r="C81" s="27">
        <v>5865397</v>
      </c>
      <c r="D81" s="27"/>
      <c r="E81" s="27"/>
      <c r="F81" s="7"/>
      <c r="G81" s="7"/>
      <c r="H81" s="7"/>
      <c r="I81" s="7"/>
      <c r="J81" s="7"/>
      <c r="K81" s="8"/>
      <c r="L81" s="7"/>
      <c r="M81" s="7"/>
      <c r="N81" s="7">
        <f>+SUM(B81:M81)</f>
        <v>12755397</v>
      </c>
    </row>
    <row r="82" spans="1:14" ht="14.1" customHeight="1" x14ac:dyDescent="0.25">
      <c r="A82" s="17" t="s">
        <v>85</v>
      </c>
      <c r="B82" s="7">
        <v>0</v>
      </c>
      <c r="C82" s="27">
        <v>0</v>
      </c>
      <c r="D82" s="27"/>
      <c r="E82" s="27"/>
      <c r="F82" s="27"/>
      <c r="G82" s="27"/>
      <c r="H82" s="27"/>
      <c r="I82" s="27"/>
      <c r="J82" s="27"/>
      <c r="K82" s="8"/>
      <c r="L82" s="28"/>
      <c r="M82" s="28"/>
      <c r="N82" s="7">
        <f t="shared" ref="N82:N85" si="31">+SUM(B82:M82)</f>
        <v>0</v>
      </c>
    </row>
    <row r="83" spans="1:14" ht="14.1" customHeight="1" x14ac:dyDescent="0.25">
      <c r="A83" s="16" t="s">
        <v>86</v>
      </c>
      <c r="B83" s="21">
        <f>SUM(B84:B85)</f>
        <v>0</v>
      </c>
      <c r="C83" s="21">
        <f t="shared" ref="C83" si="32">SUM(C84:C85)</f>
        <v>0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>
        <f t="shared" ref="N83" si="33">SUM(N84:N85)</f>
        <v>0</v>
      </c>
    </row>
    <row r="84" spans="1:14" ht="14.1" customHeight="1" x14ac:dyDescent="0.25">
      <c r="A84" s="17" t="s">
        <v>87</v>
      </c>
      <c r="B84" s="7">
        <v>0</v>
      </c>
      <c r="C84" s="27">
        <v>0</v>
      </c>
      <c r="D84" s="27"/>
      <c r="E84" s="27"/>
      <c r="F84" s="27"/>
      <c r="G84" s="27"/>
      <c r="H84" s="27"/>
      <c r="I84" s="27"/>
      <c r="J84" s="27"/>
      <c r="K84" s="8"/>
      <c r="L84" s="7"/>
      <c r="M84" s="7"/>
      <c r="N84" s="7">
        <f t="shared" si="31"/>
        <v>0</v>
      </c>
    </row>
    <row r="85" spans="1:14" ht="14.1" customHeight="1" x14ac:dyDescent="0.25">
      <c r="A85" s="17" t="s">
        <v>88</v>
      </c>
      <c r="B85" s="7">
        <v>0</v>
      </c>
      <c r="C85" s="27">
        <v>0</v>
      </c>
      <c r="D85" s="27"/>
      <c r="E85" s="27"/>
      <c r="F85" s="27"/>
      <c r="G85" s="27"/>
      <c r="H85" s="27"/>
      <c r="I85" s="27"/>
      <c r="J85" s="27"/>
      <c r="K85" s="8"/>
      <c r="L85" s="7"/>
      <c r="M85" s="7"/>
      <c r="N85" s="7">
        <f t="shared" si="31"/>
        <v>0</v>
      </c>
    </row>
    <row r="86" spans="1:14" ht="14.1" customHeight="1" x14ac:dyDescent="0.25">
      <c r="A86" s="16" t="s">
        <v>89</v>
      </c>
      <c r="B86" s="21">
        <f>SUM(B87)</f>
        <v>0</v>
      </c>
      <c r="C86" s="21">
        <f t="shared" ref="C86" si="34">SUM(C87)</f>
        <v>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ref="N86" si="35">SUM(N87)</f>
        <v>0</v>
      </c>
    </row>
    <row r="87" spans="1:14" ht="14.1" customHeight="1" x14ac:dyDescent="0.25">
      <c r="A87" s="17" t="s">
        <v>90</v>
      </c>
      <c r="B87" s="7">
        <v>0</v>
      </c>
      <c r="C87" s="27">
        <v>0</v>
      </c>
      <c r="D87" s="27"/>
      <c r="E87" s="27"/>
      <c r="F87" s="27"/>
      <c r="G87" s="27"/>
      <c r="H87" s="27"/>
      <c r="I87" s="27"/>
      <c r="J87" s="27"/>
      <c r="K87" s="8"/>
      <c r="L87" s="7"/>
      <c r="M87" s="7"/>
      <c r="N87" s="7">
        <f>+SUM(B87:M87)</f>
        <v>0</v>
      </c>
    </row>
    <row r="88" spans="1:14" ht="14.1" customHeight="1" x14ac:dyDescent="0.25">
      <c r="A88" s="6" t="s">
        <v>76</v>
      </c>
      <c r="B88" s="11">
        <f t="shared" ref="B88:N88" si="36">SUM(B14,B79)</f>
        <v>217872330.85000002</v>
      </c>
      <c r="C88" s="11">
        <f t="shared" si="36"/>
        <v>238362254.42000002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>
        <f t="shared" si="36"/>
        <v>456234585.26999998</v>
      </c>
    </row>
    <row r="89" spans="1:14" ht="14.1" customHeight="1" x14ac:dyDescent="0.25">
      <c r="A89" s="30" t="s">
        <v>103</v>
      </c>
      <c r="B89" s="7"/>
      <c r="C89" s="7"/>
      <c r="D89" s="7"/>
      <c r="E89" s="7"/>
      <c r="F89" s="7"/>
      <c r="N89" s="7"/>
    </row>
    <row r="90" spans="1:14" ht="14.1" customHeight="1" x14ac:dyDescent="0.25">
      <c r="A90" s="30" t="s">
        <v>104</v>
      </c>
      <c r="B90" s="7"/>
      <c r="C90" s="7"/>
      <c r="D90" s="7"/>
      <c r="E90" s="7"/>
      <c r="F90" s="7"/>
      <c r="M90" s="8"/>
      <c r="N90" s="8"/>
    </row>
    <row r="91" spans="1:14" ht="14.1" customHeight="1" x14ac:dyDescent="0.25">
      <c r="A91" s="30" t="s">
        <v>105</v>
      </c>
      <c r="B91" s="7"/>
      <c r="C91" s="7"/>
      <c r="D91" s="7"/>
      <c r="E91" s="7"/>
      <c r="F91" s="7"/>
    </row>
    <row r="92" spans="1:14" ht="14.1" customHeight="1" x14ac:dyDescent="0.25">
      <c r="A92" s="30" t="s">
        <v>106</v>
      </c>
      <c r="B92" s="7"/>
      <c r="C92" s="7"/>
      <c r="D92" s="7"/>
      <c r="E92" s="7"/>
      <c r="F92" s="7"/>
      <c r="L92" s="8"/>
      <c r="M92" s="8"/>
    </row>
    <row r="93" spans="1:14" ht="14.1" customHeight="1" x14ac:dyDescent="0.25">
      <c r="A93" s="30"/>
      <c r="B93" s="7"/>
      <c r="C93" s="7"/>
      <c r="D93" s="7"/>
      <c r="E93" s="7"/>
      <c r="F93" s="7"/>
    </row>
    <row r="94" spans="1:14" ht="14.1" customHeight="1" x14ac:dyDescent="0.25">
      <c r="A94"/>
      <c r="B94" s="7"/>
      <c r="C94" s="7"/>
      <c r="D94" s="7"/>
      <c r="E94" s="7"/>
      <c r="F94" s="7"/>
    </row>
    <row r="95" spans="1:14" ht="14.1" customHeight="1" x14ac:dyDescent="0.25">
      <c r="A95"/>
      <c r="B95" s="7"/>
      <c r="C95" s="7"/>
      <c r="D95" s="7"/>
      <c r="E95" s="7"/>
      <c r="F95" s="7"/>
    </row>
    <row r="96" spans="1:14" ht="14.1" customHeight="1" x14ac:dyDescent="0.25">
      <c r="A96"/>
      <c r="B96" s="7"/>
      <c r="C96" s="7"/>
      <c r="D96" s="7"/>
      <c r="E96" s="7"/>
      <c r="F96" s="7"/>
    </row>
    <row r="97" spans="1:6" ht="14.1" customHeight="1" x14ac:dyDescent="0.25">
      <c r="A97"/>
      <c r="B97" s="7"/>
      <c r="C97" s="7"/>
      <c r="D97" s="7"/>
      <c r="E97" s="7"/>
      <c r="F97" s="7"/>
    </row>
    <row r="98" spans="1:6" ht="14.1" customHeight="1" x14ac:dyDescent="0.25">
      <c r="A98"/>
      <c r="B98" s="7"/>
      <c r="C98" s="7"/>
      <c r="D98" s="7"/>
      <c r="E98" s="7"/>
      <c r="F98" s="7"/>
    </row>
    <row r="99" spans="1:6" ht="14.1" customHeight="1" x14ac:dyDescent="0.25">
      <c r="A99"/>
      <c r="B99" s="7"/>
      <c r="C99" s="7"/>
      <c r="D99" s="7"/>
      <c r="E99" s="7"/>
      <c r="F99" s="7"/>
    </row>
    <row r="100" spans="1:6" ht="14.1" customHeight="1" x14ac:dyDescent="0.25">
      <c r="A100"/>
      <c r="B100" s="7"/>
      <c r="C100" s="7"/>
      <c r="D100" s="7"/>
      <c r="E100" s="7"/>
      <c r="F100" s="7"/>
    </row>
    <row r="101" spans="1:6" ht="14.1" customHeight="1" x14ac:dyDescent="0.25">
      <c r="A101"/>
      <c r="B101" s="7"/>
      <c r="C101" s="7"/>
      <c r="D101" s="7"/>
      <c r="E101" s="7"/>
      <c r="F101" s="7"/>
    </row>
    <row r="102" spans="1:6" ht="14.1" customHeight="1" x14ac:dyDescent="0.25">
      <c r="A102"/>
      <c r="B102" s="7"/>
      <c r="C102" s="7"/>
      <c r="D102" s="7"/>
      <c r="E102" s="7"/>
      <c r="F102" s="7"/>
    </row>
    <row r="103" spans="1:6" ht="14.1" customHeight="1" x14ac:dyDescent="0.25">
      <c r="A103"/>
      <c r="B103" s="7"/>
      <c r="C103" s="7"/>
      <c r="D103" s="7"/>
      <c r="E103" s="7"/>
      <c r="F103" s="7"/>
    </row>
    <row r="104" spans="1:6" ht="14.1" customHeight="1" x14ac:dyDescent="0.25">
      <c r="A104"/>
      <c r="B104" s="7"/>
      <c r="C104" s="7"/>
      <c r="D104" s="7"/>
      <c r="E104" s="7"/>
      <c r="F104" s="7"/>
    </row>
    <row r="105" spans="1:6" ht="14.1" customHeight="1" x14ac:dyDescent="0.25">
      <c r="A105"/>
      <c r="B105" s="7"/>
      <c r="C105" s="7"/>
      <c r="D105" s="7"/>
      <c r="E105" s="7"/>
      <c r="F105" s="7"/>
    </row>
    <row r="106" spans="1:6" ht="14.1" customHeight="1" x14ac:dyDescent="0.25">
      <c r="A106"/>
      <c r="B106" s="7"/>
      <c r="C106" s="7"/>
      <c r="D106" s="7"/>
      <c r="E106" s="7"/>
      <c r="F106" s="7"/>
    </row>
    <row r="107" spans="1:6" ht="14.1" customHeight="1" x14ac:dyDescent="0.25">
      <c r="A107"/>
      <c r="B107" s="7"/>
      <c r="C107" s="7"/>
      <c r="D107" s="7"/>
      <c r="E107" s="7"/>
      <c r="F107" s="7"/>
    </row>
    <row r="108" spans="1:6" ht="14.1" customHeight="1" x14ac:dyDescent="0.25">
      <c r="A108"/>
      <c r="B108" s="7"/>
      <c r="C108" s="7"/>
      <c r="D108" s="7"/>
      <c r="E108" s="7"/>
      <c r="F108" s="7"/>
    </row>
    <row r="109" spans="1:6" ht="14.1" customHeight="1" x14ac:dyDescent="0.25">
      <c r="A109"/>
      <c r="B109" s="7"/>
      <c r="C109" s="7"/>
      <c r="D109" s="7"/>
      <c r="E109" s="7"/>
      <c r="F109" s="7"/>
    </row>
    <row r="110" spans="1:6" ht="14.1" customHeight="1" x14ac:dyDescent="0.25">
      <c r="A110"/>
      <c r="B110" s="7"/>
      <c r="C110" s="7"/>
      <c r="D110" s="7"/>
      <c r="E110" s="7"/>
      <c r="F110" s="7"/>
    </row>
    <row r="111" spans="1:6" ht="14.1" customHeight="1" x14ac:dyDescent="0.25">
      <c r="A111"/>
      <c r="B111" s="7"/>
      <c r="C111" s="7"/>
      <c r="D111" s="7"/>
      <c r="E111" s="7"/>
      <c r="F111" s="7"/>
    </row>
    <row r="112" spans="1:6" ht="14.1" customHeight="1" x14ac:dyDescent="0.25">
      <c r="A112"/>
      <c r="B112" s="7"/>
      <c r="C112" s="7"/>
      <c r="D112" s="7"/>
      <c r="E112" s="7"/>
      <c r="F112" s="7"/>
    </row>
    <row r="113" spans="1:12" ht="14.1" customHeight="1" x14ac:dyDescent="0.25">
      <c r="A113"/>
      <c r="B113" s="7"/>
      <c r="C113" s="7"/>
      <c r="D113" s="7"/>
      <c r="E113" s="7"/>
      <c r="F113" s="7"/>
    </row>
    <row r="114" spans="1:12" ht="14.1" customHeight="1" x14ac:dyDescent="0.25">
      <c r="A114"/>
      <c r="B114" s="7"/>
      <c r="C114" s="7"/>
      <c r="D114" s="7"/>
      <c r="E114" s="7"/>
      <c r="F114" s="7"/>
    </row>
    <row r="115" spans="1:12" ht="14.1" customHeight="1" x14ac:dyDescent="0.25">
      <c r="A115"/>
      <c r="B115" s="7"/>
      <c r="C115" s="7"/>
      <c r="D115" s="7"/>
      <c r="E115" s="7"/>
      <c r="F115" s="7"/>
    </row>
    <row r="116" spans="1:12" ht="14.1" customHeight="1" x14ac:dyDescent="0.25">
      <c r="A116"/>
      <c r="B116" s="7"/>
      <c r="C116" s="7"/>
      <c r="D116" s="7"/>
      <c r="E116" s="7"/>
      <c r="F116" s="7"/>
    </row>
    <row r="117" spans="1:12" ht="14.1" customHeight="1" x14ac:dyDescent="0.25">
      <c r="A117"/>
      <c r="B117" s="7"/>
      <c r="C117" s="7"/>
      <c r="D117" s="7"/>
      <c r="E117" s="7"/>
      <c r="F117" s="7"/>
    </row>
    <row r="118" spans="1:12" ht="14.1" customHeight="1" x14ac:dyDescent="0.25">
      <c r="A118"/>
      <c r="B118" s="7"/>
      <c r="C118" s="7"/>
      <c r="D118" s="7"/>
      <c r="E118" s="7"/>
      <c r="F118" s="7"/>
    </row>
    <row r="119" spans="1:12" ht="14.45" customHeight="1" x14ac:dyDescent="0.25">
      <c r="A119"/>
      <c r="B119" s="7"/>
      <c r="C119" s="7"/>
      <c r="D119" s="7"/>
      <c r="E119" s="7"/>
      <c r="F119" s="7"/>
    </row>
    <row r="120" spans="1:12" ht="14.1" customHeight="1" x14ac:dyDescent="0.25">
      <c r="A120" s="18" t="s">
        <v>101</v>
      </c>
      <c r="H120" s="31" t="s">
        <v>92</v>
      </c>
      <c r="I120" s="32"/>
      <c r="J120" s="32"/>
      <c r="K120" s="32"/>
      <c r="L120" s="32"/>
    </row>
    <row r="121" spans="1:12" ht="15.75" x14ac:dyDescent="0.25">
      <c r="A121" s="20" t="s">
        <v>75</v>
      </c>
      <c r="B121" s="29"/>
      <c r="H121" s="33" t="s">
        <v>102</v>
      </c>
      <c r="I121" s="33"/>
      <c r="J121" s="33"/>
      <c r="K121" s="33"/>
      <c r="L121" s="33"/>
    </row>
    <row r="122" spans="1:12" x14ac:dyDescent="0.25">
      <c r="A122"/>
    </row>
    <row r="123" spans="1:12" x14ac:dyDescent="0.25">
      <c r="A123"/>
    </row>
    <row r="124" spans="1:12" x14ac:dyDescent="0.25">
      <c r="A124"/>
    </row>
    <row r="125" spans="1:12" x14ac:dyDescent="0.25">
      <c r="A125"/>
    </row>
    <row r="126" spans="1:12" x14ac:dyDescent="0.25">
      <c r="A126" s="12"/>
    </row>
    <row r="127" spans="1:12" ht="15.75" x14ac:dyDescent="0.25">
      <c r="A127" s="13"/>
    </row>
  </sheetData>
  <mergeCells count="6">
    <mergeCell ref="H120:L120"/>
    <mergeCell ref="H121:L121"/>
    <mergeCell ref="A2:N2"/>
    <mergeCell ref="A3:N3"/>
    <mergeCell ref="A4:N4"/>
    <mergeCell ref="A5:N5"/>
  </mergeCells>
  <conditionalFormatting sqref="M2:M8 M12:M28 M30:M81 M88:M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5" orientation="landscape" r:id="rId1"/>
  <ignoredErrors>
    <ignoredError sqref="N31:N80 N83:N8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4" ma:contentTypeDescription="Crear nuevo documento." ma:contentTypeScope="" ma:versionID="37380f9c835d715a485eb7b156a31de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a5afe8ade544dd073816a179876b6c57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7E845-D225-48B0-AD43-9F93AB177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833CCAE-FAB6-48A5-B01F-17A6736BC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Emmanuel Rubio Pacheco</cp:lastModifiedBy>
  <cp:revision/>
  <cp:lastPrinted>2025-03-19T19:48:06Z</cp:lastPrinted>
  <dcterms:created xsi:type="dcterms:W3CDTF">2021-07-29T18:58:50Z</dcterms:created>
  <dcterms:modified xsi:type="dcterms:W3CDTF">2025-03-19T19:53:29Z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</Properties>
</file>