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00 - PROCESOS DE COMPRA\2023\3. CP\SUPBANCO-CCC-CP-2023-0001 - Remodelación para reubicación de Prousuario e IFIL\0. Exp. Definitivo\Documentos actualizados\"/>
    </mc:Choice>
  </mc:AlternateContent>
  <xr:revisionPtr revIDLastSave="0" documentId="8_{6BEA3B36-6491-4EA2-BBA1-1C2658C6C1C6}" xr6:coauthVersionLast="47" xr6:coauthVersionMax="47" xr10:uidLastSave="{00000000-0000-0000-0000-000000000000}"/>
  <bookViews>
    <workbookView xWindow="28560" yWindow="0" windowWidth="29040" windowHeight="15600" activeTab="1" xr2:uid="{00000000-000D-0000-FFFF-FFFF00000000}"/>
  </bookViews>
  <sheets>
    <sheet name="Local PU-IFIL" sheetId="6" r:id="rId1"/>
    <sheet name="SB-2" sheetId="14" r:id="rId2"/>
  </sheets>
  <definedNames>
    <definedName name="_Order1" hidden="1">255</definedName>
    <definedName name="_Order2" hidden="1">255</definedName>
    <definedName name="_Regression_Int" hidden="1">1</definedName>
    <definedName name="aa_2">"$#REF!.$B$109"</definedName>
    <definedName name="aa_3">"$#REF!.$B$109"</definedName>
    <definedName name="Acero_1">#N/A</definedName>
    <definedName name="Acero_2">#N/A</definedName>
    <definedName name="Acero_3">#N/A</definedName>
    <definedName name="Agregado_2">#N/A</definedName>
    <definedName name="Agregado_3">#N/A</definedName>
    <definedName name="Agua_1">#N/A</definedName>
    <definedName name="Agua_2">#N/A</definedName>
    <definedName name="Agua_3">#N/A</definedName>
    <definedName name="Alambre_2">#N/A</definedName>
    <definedName name="Alambre_3">#N/A</definedName>
    <definedName name="Alambre_No.18_2">#N/A</definedName>
    <definedName name="Alambre_No.18_3">#N/A</definedName>
    <definedName name="Anclaje_de_Pilotes_2">#N/A</definedName>
    <definedName name="Anclaje_de_Pilotes_3">#N/A</definedName>
    <definedName name="ANGULAR_2">"$#REF!.$B$246"</definedName>
    <definedName name="ANGULAR_3">"$#REF!.$B$246"</definedName>
    <definedName name="_xlnm.Print_Area" localSheetId="0">'Local PU-IFIL'!$A$1:$G$129</definedName>
    <definedName name="_xlnm.Print_Area" localSheetId="1">'SB-2'!$A$1:$G$139</definedName>
    <definedName name="BARANDILLA_2">#N/A</definedName>
    <definedName name="BARANDILLA_3">#N/A</definedName>
    <definedName name="Cable_de_Postensado_2">#N/A</definedName>
    <definedName name="Cable_de_Postensado_3">#N/A</definedName>
    <definedName name="Cant_2">"$#REF!.$D$1:$D$65534"</definedName>
    <definedName name="Cant_3">"$#REF!.$D$1:$D$65534"</definedName>
    <definedName name="CANT1_2">"$#REF!.$D$1:$D$65534"</definedName>
    <definedName name="CANT1_3">"$#REF!.$D$1:$D$65534"</definedName>
    <definedName name="CANT6_2">"$#REF!.$C$1:$C$65534"</definedName>
    <definedName name="CANT6_3">"$#REF!.$C$1:$C$65534"</definedName>
    <definedName name="canta_2">"$#REF!.$H$1:$H$65534"</definedName>
    <definedName name="canta_3">"$#REF!.$H$1:$H$65534"</definedName>
    <definedName name="CANTIDADPRESUPUESTO_2">"$#REF!.$C$1:$C$65534"</definedName>
    <definedName name="CANTIDADPRESUPUESTO_3">"$#REF!.$C$1:$C$65534"</definedName>
    <definedName name="cantp_2">"$#REF!.$J$1:$J$65534"</definedName>
    <definedName name="cantp_3">"$#REF!.$J$1:$J$65534"</definedName>
    <definedName name="cantpre_2">"$#REF!.$D$1:$D$65534"</definedName>
    <definedName name="cantpre_3">"$#REF!.$D$1:$D$65534"</definedName>
    <definedName name="cantt_2">"$#REF!.$L$1:$L$65534"</definedName>
    <definedName name="cantt_3">"$#REF!.$L$1:$L$65534"</definedName>
    <definedName name="Casting_Bed_2">#N/A</definedName>
    <definedName name="Casting_Bed_3">#N/A</definedName>
    <definedName name="Cemento_1">#N/A</definedName>
    <definedName name="Cemento_2">#N/A</definedName>
    <definedName name="Cemento_3">#N/A</definedName>
    <definedName name="Clavos_2">#N/A</definedName>
    <definedName name="Clavos_3">#N/A</definedName>
    <definedName name="concreto_2">#N/A</definedName>
    <definedName name="control_2">"$#REF!.$#REF!$#REF!:#REF!#REF!"</definedName>
    <definedName name="control_3">"$#REF!.$#REF!$#REF!:#REF!#REF!"</definedName>
    <definedName name="Cubo_para_vaciado_de_Hormigón_2">#N/A</definedName>
    <definedName name="Cubo_para_vaciado_de_Hormigón_3">#N/A</definedName>
    <definedName name="Curado_y_Aditivo_2">#N/A</definedName>
    <definedName name="Curado_y_Aditivo_3">#N/A</definedName>
    <definedName name="D_2">#N/A</definedName>
    <definedName name="D_3">#N/A</definedName>
    <definedName name="deducciones_2">"$#REF!.$M$62"</definedName>
    <definedName name="deducciones_3">"$#REF!.$M$62"</definedName>
    <definedName name="Empalme_de_Pilotes_2">#N/A</definedName>
    <definedName name="Empalme_de_Pilotes_3">#N/A</definedName>
    <definedName name="Eslingas_2">#N/A</definedName>
    <definedName name="Eslingas_3">#N/A</definedName>
    <definedName name="GASTOSGENERALES_2">"$#REF!.$#REF!$#REF!"</definedName>
    <definedName name="GASTOSGENERALES_3">"$#REF!.$#REF!$#REF!"</definedName>
    <definedName name="GASTOSGENERALESA_2">"$#REF!.$#REF!$#REF!"</definedName>
    <definedName name="GASTOSGENERALESA_3">"$#REF!.$#REF!$#REF!"</definedName>
    <definedName name="Grúa_Manitowoc_2900_2">#N/A</definedName>
    <definedName name="Grúa_Manitowoc_2900_3">#N/A</definedName>
    <definedName name="HINCA_2">"$#REF!.$#REF!$#REF!"</definedName>
    <definedName name="HINCA_3">"$#REF!.$#REF!$#REF!"</definedName>
    <definedName name="Hinca_de_Pilotes_2">#N/A</definedName>
    <definedName name="Hinca_de_Pilotes_3">#N/A</definedName>
    <definedName name="HINCADEPILOTES_2">#N/A</definedName>
    <definedName name="HINCADEPILOTES_3">#N/A</definedName>
    <definedName name="HORACIO_2">"$#REF!.$L$66:$W$66"</definedName>
    <definedName name="HORACIO_3">"$#REF!.$L$66:$W$66"</definedName>
    <definedName name="HORMIGONARMADOGUARDARRUEDASYDEFENSASLATERALES_2">#N/A</definedName>
    <definedName name="HORMIGONARMADOGUARDARRUEDASYDEFENSASLATERALES_3">#N/A</definedName>
    <definedName name="HORMIGONARMADOLOSADEAPROCHE_2">#N/A</definedName>
    <definedName name="HORMIGONARMADOLOSADEAPROCHE_3">#N/A</definedName>
    <definedName name="HORMIGONARMADOLOSADETABLERO_2">#N/A</definedName>
    <definedName name="HORMIGONARMADOLOSADETABLERO_3">#N/A</definedName>
    <definedName name="HORMIGONARMADOVIGUETAS_2">#N/A</definedName>
    <definedName name="HORMIGONARMADOVIGUETAS_3">#N/A</definedName>
    <definedName name="Item2">#N/A</definedName>
    <definedName name="Izado_de_Tabletas_2">#N/A</definedName>
    <definedName name="Izado_de_Tabletas_3">#N/A</definedName>
    <definedName name="IZAJE_2">"$#REF!.$#REF!$#REF!"</definedName>
    <definedName name="IZAJE_3">"$#REF!.$#REF!$#REF!"</definedName>
    <definedName name="Izaje_de_Vigas_Postensadas_2">#N/A</definedName>
    <definedName name="Izaje_de_Vigas_Postensadas_3">#N/A</definedName>
    <definedName name="kglb">0.453592</definedName>
    <definedName name="Ligado_y_vaciado_2">#N/A</definedName>
    <definedName name="Ligado_y_vaciado_3">#N/A</definedName>
    <definedName name="Ligadora_de_1_funda_2">#N/A</definedName>
    <definedName name="Ligadora_de_1_funda_3">#N/A</definedName>
    <definedName name="Ligadora_de_2_funda_2">#N/A</definedName>
    <definedName name="Ligadora_de_2_funda_3">#N/A</definedName>
    <definedName name="llaveacondicionamientohinca_2">#N/A</definedName>
    <definedName name="llaveacondicionamientohinca_3">#N/A</definedName>
    <definedName name="llaveizajevigaspostensadas_2">#N/A</definedName>
    <definedName name="llaveizajevigaspostensadas_3">#N/A</definedName>
    <definedName name="llaveligadoyvaciado_2">#N/A</definedName>
    <definedName name="llaveligadoyvaciado_3">#N/A</definedName>
    <definedName name="llavemadera_2">#N/A</definedName>
    <definedName name="llavemadera_3">#N/A</definedName>
    <definedName name="llavemanejocemento_2">#N/A</definedName>
    <definedName name="llavemanejocemento_3">#N/A</definedName>
    <definedName name="llavemanejopilotes_2">#N/A</definedName>
    <definedName name="llavemanejopilotes_3">#N/A</definedName>
    <definedName name="llavemoacero_2">#N/A</definedName>
    <definedName name="llavemoacero_3">#N/A</definedName>
    <definedName name="llavemomadera_2">#N/A</definedName>
    <definedName name="llavemomadera_3">#N/A</definedName>
    <definedName name="llavetratamientomoldes_2">#N/A</definedName>
    <definedName name="llavetratamientomoldes_3">#N/A</definedName>
    <definedName name="M.O._Colocación_Cables_Postensados_2">#N/A</definedName>
    <definedName name="M.O._Colocación_Cables_Postensados_3">#N/A</definedName>
    <definedName name="M.O._Colocación_Tabletas_Prefabricados_2">#N/A</definedName>
    <definedName name="M.O._Colocación_Tabletas_Prefabricados_3">#N/A</definedName>
    <definedName name="M.O._Confección_Moldes_2">#N/A</definedName>
    <definedName name="M.O._Confección_Moldes_3">#N/A</definedName>
    <definedName name="M.O._Vigas_Postensadas__Incl._Cast._2">#N/A</definedName>
    <definedName name="M.O._Vigas_Postensadas__Incl._Cast._3">#N/A</definedName>
    <definedName name="Madera_2">#N/A</definedName>
    <definedName name="Madera_3">#N/A</definedName>
    <definedName name="Mano_de_Obra_Acero_2">#N/A</definedName>
    <definedName name="Mano_de_Obra_Acero_3">#N/A</definedName>
    <definedName name="Mano_de_Obra_Madera_2">#N/A</definedName>
    <definedName name="Mano_de_Obra_Madera_3">#N/A</definedName>
    <definedName name="mpie">0.3048</definedName>
    <definedName name="Obra___Puente_Sobre_el_Matayaya__Carretera_Las_Matas_Elias_Pina">"proyecto"</definedName>
    <definedName name="P.U.Amercoat_385ASA_2">#N/A</definedName>
    <definedName name="P.U.Amercoat_385ASA_3">#N/A</definedName>
    <definedName name="P.U.Dimecote9_2">#N/A</definedName>
    <definedName name="P.U.Dimecote9_3">#N/A</definedName>
    <definedName name="P.U.Thinner1000_2">#N/A</definedName>
    <definedName name="P.U.Thinner1000_3">#N/A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eones_2">#N/A</definedName>
    <definedName name="Peones_3">#N/A</definedName>
    <definedName name="Pernos_2">"$#REF!.$B$68"</definedName>
    <definedName name="Pernos_3">"$#REF!.$B$68"</definedName>
    <definedName name="pesoportico_1">"$#REF!.$H$61"</definedName>
    <definedName name="Pintura_Epóxica_Popular_2">#N/A</definedName>
    <definedName name="Pintura_Epóxica_Popular_3">#N/A</definedName>
    <definedName name="Plancha_de_Plywood_4_x8_x3_4_2">#N/A</definedName>
    <definedName name="Plancha_de_Plywood_4_x8_x3_4_3">#N/A</definedName>
    <definedName name="Planta_Eléctrica_para_tesado_2">#N/A</definedName>
    <definedName name="Planta_Eléctrica_para_tesado_3">#N/A</definedName>
    <definedName name="porcentaje_2">"$#REF!.$J$12"</definedName>
    <definedName name="porcentaje_3">"$#REF!.$J$12"</definedName>
    <definedName name="PRIMA_2">"$#REF!.$M$38"</definedName>
    <definedName name="PRIMA_3">"$#REF!.$M$38"</definedName>
    <definedName name="prticos_2">#N/A</definedName>
    <definedName name="prticos_3">#N/A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_2">#N/A</definedName>
    <definedName name="PUACERO_1_2_GRADO40_2">#N/A</definedName>
    <definedName name="PUACERO_1_4_GRADO40_2">#N/A</definedName>
    <definedName name="PUACERO_1_GRADO40_2">#N/A</definedName>
    <definedName name="PUACERO_3_4_GRADO40_2">#N/A</definedName>
    <definedName name="PUACERO_3_8_GRADO40_2">#N/A</definedName>
    <definedName name="PUADOQUINCLASICOGRIS_10X20X20_2">#N/A</definedName>
    <definedName name="pubaranda_2">#N/A</definedName>
    <definedName name="pubaranda_3">#N/A</definedName>
    <definedName name="PUBLOQUES_4_ACERO_0.80_2">#N/A</definedName>
    <definedName name="PUBLOQUES_6_ACERO_0.80_2">#N/A</definedName>
    <definedName name="PUBLOQUES_8_ACERO_0.80_2">#N/A</definedName>
    <definedName name="PUBLOQUES_8_ACERO_0.80_HOYOSLLENOS_2">#N/A</definedName>
    <definedName name="PUBLOQUESDE_8_ACERO_A_0.40_HOYOSLLENOS_2">#N/A</definedName>
    <definedName name="PUCALICHE_2">#N/A</definedName>
    <definedName name="PUCAMARAINSPECCION_2">#N/A</definedName>
    <definedName name="PUCANTOS_2">#N/A</definedName>
    <definedName name="PUCARETEO_2">#N/A</definedName>
    <definedName name="PUCERAMICA30X30PARED_2">#N/A</definedName>
    <definedName name="PUCERAMICAITALIANAPARED_2">#N/A</definedName>
    <definedName name="PUCOLUMNAS_C2_2">#N/A</definedName>
    <definedName name="PUCOLUMNAS_C3_2">#N/A</definedName>
    <definedName name="PUCOLUMNAS_C4_2">#N/A</definedName>
    <definedName name="PUCOLUMNAS_CC_2">#N/A</definedName>
    <definedName name="PUCOLUMNAS_CC1_2">#N/A</definedName>
    <definedName name="PUCOLUMNASASCENSOR_2">#N/A</definedName>
    <definedName name="PUDINTEL_10X20_2">#N/A</definedName>
    <definedName name="PUDINTEL_15X40_2">#N/A</definedName>
    <definedName name="PUDINTEL_20X40_2">#N/A</definedName>
    <definedName name="PUFINOTECHOINCLINADO_2">#N/A</definedName>
    <definedName name="PUFINOTECHOPLANO_2">#N/A</definedName>
    <definedName name="PUGOTEROSCOLGANTES_2">#N/A</definedName>
    <definedName name="PUHORMIGON_1_2_4_2">#N/A</definedName>
    <definedName name="PUHORMIGON1_3_5_2">#N/A</definedName>
    <definedName name="PUHORMIGONCICLOPEO_2">#N/A</definedName>
    <definedName name="PUHORMIGONSIMPLE210_2">#N/A</definedName>
    <definedName name="PULISTELOS1_2BAÑOS_2">#N/A</definedName>
    <definedName name="PULISTELOSBAÑOS_2">#N/A</definedName>
    <definedName name="PULOSA_2">#N/A</definedName>
    <definedName name="PUMEZCLACALARENAPISOS_2">#N/A</definedName>
    <definedName name="PUMORTERO1_10COLOCARPISOS_2">#N/A</definedName>
    <definedName name="PUMORTERO1_2_2">#N/A</definedName>
    <definedName name="PUMORTERO1_3_2">#N/A</definedName>
    <definedName name="PUMORTERO1_4PARAPAÑETE_2">#N/A</definedName>
    <definedName name="PUMORTERO1_5DE1_3_2">#N/A</definedName>
    <definedName name="PUMURO_M1_2">#N/A</definedName>
    <definedName name="PUMURO_M2_2">#N/A</definedName>
    <definedName name="PUPAÑETEMAESTREADOEXTERIOR_2">#N/A</definedName>
    <definedName name="PUPAÑETEMAESTREADOINTERIOR_2">#N/A</definedName>
    <definedName name="PUPAÑETEPULIDO_2">#N/A</definedName>
    <definedName name="PUPISOCERAMICA_33X33_2">#N/A</definedName>
    <definedName name="PUPISOGRANITO_40X40_2">#N/A</definedName>
    <definedName name="PURAMPAESCALERA_2">#N/A</definedName>
    <definedName name="PUREPLANTEO_2">#N/A</definedName>
    <definedName name="PUTRAMPADEGRASA_2">#N/A</definedName>
    <definedName name="PUZABALETAPISO_2">#N/A</definedName>
    <definedName name="PUZABALETAS_2">#N/A</definedName>
    <definedName name="PUZAPATACOLUMNAS_C1_2">#N/A</definedName>
    <definedName name="PUZAPATACOLUMNAS_C2_2">#N/A</definedName>
    <definedName name="PUZAPATACOLUMNAS_C3_2">#N/A</definedName>
    <definedName name="PUZAPATACOLUMNAS_C4_2">#N/A</definedName>
    <definedName name="PUZAPATACOLUMNAS_CC_2">#N/A</definedName>
    <definedName name="PUZAPATACOLUMNAS_CT_2">#N/A</definedName>
    <definedName name="PUZAPATAMURO4_2">#N/A</definedName>
    <definedName name="PUZAPATAMURO6_2">#N/A</definedName>
    <definedName name="PUZAPATAMURO8_2">#N/A</definedName>
    <definedName name="PUZOCALOCERAMICACRIOLLADE33_2">#N/A</definedName>
    <definedName name="PUZOCALOSGRANITO_7X40_2">#N/A</definedName>
    <definedName name="SUB_2">#N/A</definedName>
    <definedName name="SUB_3">#N/A</definedName>
    <definedName name="Subida__Bajada_y_Transporte_Cemento_2">#N/A</definedName>
    <definedName name="Subida__Bajada_y_Transporte_Cemento_3">#N/A</definedName>
    <definedName name="subtotal_2">"$#REF!.$H$59"</definedName>
    <definedName name="subtotal_3">"$#REF!.$H$59"</definedName>
    <definedName name="SUBTOTAL1_2">"$#REF!.$H$52"</definedName>
    <definedName name="SUBTOTAL1_3">"$#REF!.$H$52"</definedName>
    <definedName name="SUBTOTALA_2">"$#REF!.$M$53"</definedName>
    <definedName name="SUBTOTALA_3">"$#REF!.$M$53"</definedName>
    <definedName name="SUBTOTALGASTOSGENERALES_2">"$#REF!.$H$67"</definedName>
    <definedName name="SUBTOTALGASTOSGENERALES_3">"$#REF!.$H$67"</definedName>
    <definedName name="SUBTOTALGASTOSGENERALES1_2">"$#REF!.$H$59"</definedName>
    <definedName name="SUBTOTALGASTOSGENERALES1_3">"$#REF!.$H$59"</definedName>
    <definedName name="SUBTOTALPRESU_2">"$#REF!.$F$52"</definedName>
    <definedName name="SUBTOTALPRESU_3">"$#REF!.$F$52"</definedName>
    <definedName name="SUELDO_2">"$#REF!.$#REF!$#REF!"</definedName>
    <definedName name="SUELDO_3">"$#REF!.$#REF!$#REF!"</definedName>
    <definedName name="TABLETAS_2">#N/A</definedName>
    <definedName name="TABLETAS_3">#N/A</definedName>
    <definedName name="_xlnm.Print_Titles" localSheetId="0">'Local PU-IFIL'!$1:$9</definedName>
    <definedName name="_xlnm.Print_Titles" localSheetId="1">'SB-2'!$1:$9</definedName>
    <definedName name="Tolas_2">"$#REF!.$B$13"</definedName>
    <definedName name="Tolas_3">"$#REF!.$B$13"</definedName>
    <definedName name="TOPOGRAFIA_2">#N/A</definedName>
    <definedName name="TOPOGRAFIA_3">#N/A</definedName>
    <definedName name="TORNILLOS_2">"$#REF!.$B$#REF!"</definedName>
    <definedName name="TORNILLOS_3">"$#REF!.$B$#REF!"</definedName>
    <definedName name="Tornillos_5_x3_8_2">#N/A</definedName>
    <definedName name="Tornillos_5_x3_8_3">#N/A</definedName>
    <definedName name="totalgeneral_2">"$#REF!.$M$56"</definedName>
    <definedName name="totalgeneral_3">"$#REF!.$M$56"</definedName>
    <definedName name="Tratamiento_Moldes_para_Barandilla_2">#N/A</definedName>
    <definedName name="Tratamiento_Moldes_para_Barandilla_3">#N/A</definedName>
    <definedName name="valor2_1">#N/A</definedName>
    <definedName name="valor2_2">#N/A</definedName>
    <definedName name="valor2_3">#N/A</definedName>
    <definedName name="valora_2">"$#REF!.$I$1:$I$65534"</definedName>
    <definedName name="valora_3">"$#REF!.$I$1:$I$65534"</definedName>
    <definedName name="valorp_2">"$#REF!.$K$1:$K$65534"</definedName>
    <definedName name="valorp_3">"$#REF!.$K$1:$K$65534"</definedName>
    <definedName name="VALORPRESUPUESTO_2">"$#REF!.$F$1:$F$65534"</definedName>
    <definedName name="VALORPRESUPUESTO_3">"$#REF!.$F$1:$F$65534"</definedName>
    <definedName name="varillas_2">#N/A</definedName>
    <definedName name="varillas_3">#N/A</definedName>
    <definedName name="VIGASHP_2">"$#REF!.$B$109"</definedName>
    <definedName name="VIGASHP_3">"$#REF!.$B$109"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14" l="1"/>
  <c r="G78" i="14"/>
  <c r="G22" i="14"/>
  <c r="G107" i="6"/>
  <c r="G96" i="6"/>
  <c r="G91" i="6"/>
  <c r="G74" i="6"/>
  <c r="G59" i="6"/>
  <c r="G109" i="6"/>
  <c r="G110" i="6"/>
  <c r="G111" i="6"/>
  <c r="G112" i="6"/>
  <c r="G113" i="6"/>
  <c r="G114" i="6"/>
  <c r="G115" i="6"/>
  <c r="G116" i="6"/>
  <c r="G117" i="6"/>
  <c r="G98" i="6"/>
  <c r="G99" i="6"/>
  <c r="G100" i="6"/>
  <c r="G101" i="6"/>
  <c r="G102" i="6"/>
  <c r="G103" i="6"/>
  <c r="G104" i="6"/>
  <c r="G105" i="6"/>
  <c r="G106" i="6"/>
  <c r="G93" i="6"/>
  <c r="G94" i="6"/>
  <c r="G9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58" i="6"/>
  <c r="G51" i="6"/>
  <c r="G52" i="6"/>
  <c r="G53" i="6"/>
  <c r="G48" i="6"/>
  <c r="G39" i="6"/>
  <c r="G40" i="6"/>
  <c r="G41" i="6"/>
  <c r="G42" i="6"/>
  <c r="G43" i="6"/>
  <c r="G44" i="6"/>
  <c r="G45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12" i="6"/>
  <c r="G13" i="6"/>
  <c r="G14" i="6"/>
  <c r="G15" i="6"/>
  <c r="G16" i="6"/>
  <c r="G17" i="6"/>
  <c r="G18" i="6"/>
  <c r="G19" i="6"/>
  <c r="G20" i="6"/>
  <c r="G21" i="6"/>
  <c r="A109" i="6"/>
  <c r="A110" i="6" s="1"/>
  <c r="A111" i="6" s="1"/>
  <c r="A112" i="6" s="1"/>
  <c r="A113" i="6" s="1"/>
  <c r="A114" i="6" s="1"/>
  <c r="A115" i="6" s="1"/>
  <c r="A116" i="6" s="1"/>
  <c r="A117" i="6" s="1"/>
  <c r="A98" i="6"/>
  <c r="A99" i="6" s="1"/>
  <c r="A100" i="6" s="1"/>
  <c r="A101" i="6" s="1"/>
  <c r="A102" i="6" s="1"/>
  <c r="A103" i="6" s="1"/>
  <c r="A104" i="6" s="1"/>
  <c r="A105" i="6" s="1"/>
  <c r="A106" i="6" s="1"/>
  <c r="A93" i="6"/>
  <c r="A94" i="6" s="1"/>
  <c r="A95" i="6" s="1"/>
  <c r="A76" i="6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61" i="6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58" i="6"/>
  <c r="A51" i="6"/>
  <c r="A52" i="6"/>
  <c r="A53" i="6" s="1"/>
  <c r="A48" i="6"/>
  <c r="A39" i="6"/>
  <c r="A40" i="6" s="1"/>
  <c r="A41" i="6" s="1"/>
  <c r="A42" i="6" s="1"/>
  <c r="A43" i="6" s="1"/>
  <c r="A44" i="6" s="1"/>
  <c r="A45" i="6" s="1"/>
  <c r="A24" i="6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12" i="6"/>
  <c r="A13" i="6" s="1"/>
  <c r="A14" i="6" s="1"/>
  <c r="A15" i="6" s="1"/>
  <c r="A16" i="6" s="1"/>
  <c r="A17" i="6" s="1"/>
  <c r="A18" i="6" s="1"/>
  <c r="A19" i="6" s="1"/>
  <c r="A20" i="6" s="1"/>
  <c r="A21" i="6" s="1"/>
  <c r="G120" i="14"/>
  <c r="G121" i="14"/>
  <c r="G122" i="14"/>
  <c r="G123" i="14"/>
  <c r="G124" i="14"/>
  <c r="G125" i="14"/>
  <c r="G126" i="14"/>
  <c r="G127" i="14"/>
  <c r="G108" i="14"/>
  <c r="G109" i="14"/>
  <c r="G110" i="14"/>
  <c r="G111" i="14"/>
  <c r="G112" i="14"/>
  <c r="G113" i="14"/>
  <c r="G114" i="14"/>
  <c r="G115" i="14"/>
  <c r="G116" i="14"/>
  <c r="G117" i="14"/>
  <c r="G102" i="14"/>
  <c r="G103" i="14"/>
  <c r="G104" i="14"/>
  <c r="G105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62" i="14"/>
  <c r="G54" i="14"/>
  <c r="G55" i="14"/>
  <c r="G56" i="14"/>
  <c r="G57" i="14"/>
  <c r="G51" i="14"/>
  <c r="G42" i="14"/>
  <c r="G43" i="14"/>
  <c r="G44" i="14"/>
  <c r="G45" i="14"/>
  <c r="G46" i="14"/>
  <c r="G47" i="14"/>
  <c r="G48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12" i="14"/>
  <c r="G13" i="14"/>
  <c r="G14" i="14"/>
  <c r="G15" i="14"/>
  <c r="G16" i="14"/>
  <c r="G17" i="14"/>
  <c r="G18" i="14"/>
  <c r="G19" i="14"/>
  <c r="G20" i="14"/>
  <c r="G21" i="14"/>
  <c r="A120" i="14"/>
  <c r="A121" i="14" s="1"/>
  <c r="A122" i="14" s="1"/>
  <c r="A123" i="14" s="1"/>
  <c r="A124" i="14" s="1"/>
  <c r="A125" i="14" s="1"/>
  <c r="A126" i="14" s="1"/>
  <c r="A127" i="14" s="1"/>
  <c r="A108" i="14"/>
  <c r="A109" i="14" s="1"/>
  <c r="A110" i="14" s="1"/>
  <c r="A111" i="14" s="1"/>
  <c r="A112" i="14" s="1"/>
  <c r="A113" i="14" s="1"/>
  <c r="A114" i="14" s="1"/>
  <c r="A115" i="14" s="1"/>
  <c r="A116" i="14" s="1"/>
  <c r="A117" i="14" s="1"/>
  <c r="A102" i="14"/>
  <c r="A103" i="14" s="1"/>
  <c r="A104" i="14" s="1"/>
  <c r="A105" i="14" s="1"/>
  <c r="A80" i="14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65" i="14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62" i="14"/>
  <c r="A54" i="14"/>
  <c r="A55" i="14" s="1"/>
  <c r="A56" i="14" s="1"/>
  <c r="A57" i="14" s="1"/>
  <c r="A51" i="14"/>
  <c r="A42" i="14"/>
  <c r="A43" i="14" s="1"/>
  <c r="A44" i="14" s="1"/>
  <c r="A45" i="14" s="1"/>
  <c r="A46" i="14" s="1"/>
  <c r="A47" i="14" s="1"/>
  <c r="A48" i="14" s="1"/>
  <c r="A24" i="14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G23" i="6" l="1"/>
  <c r="G119" i="14" l="1"/>
  <c r="A100" i="14"/>
  <c r="A101" i="14" s="1"/>
  <c r="A79" i="14"/>
  <c r="A106" i="14" l="1"/>
  <c r="A118" i="14" s="1"/>
  <c r="A119" i="14" s="1"/>
  <c r="A91" i="6"/>
  <c r="A92" i="6" s="1"/>
  <c r="A75" i="6"/>
  <c r="G97" i="6"/>
  <c r="A107" i="14" l="1"/>
  <c r="A96" i="6"/>
  <c r="A97" i="6" l="1"/>
  <c r="A107" i="6"/>
  <c r="G92" i="6"/>
  <c r="G75" i="6" l="1"/>
  <c r="G107" i="14" l="1"/>
  <c r="G101" i="14"/>
  <c r="G106" i="14" l="1"/>
  <c r="G79" i="14"/>
  <c r="G57" i="6" l="1"/>
  <c r="G56" i="6" s="1"/>
  <c r="G47" i="6"/>
  <c r="G46" i="6" s="1"/>
  <c r="G38" i="6"/>
  <c r="G22" i="6"/>
  <c r="G11" i="6"/>
  <c r="A23" i="6"/>
  <c r="G10" i="6" l="1"/>
  <c r="G37" i="6"/>
  <c r="A41" i="14"/>
  <c r="A64" i="14"/>
  <c r="A61" i="14"/>
  <c r="A59" i="14"/>
  <c r="A53" i="14"/>
  <c r="A50" i="14"/>
  <c r="A23" i="14"/>
  <c r="A11" i="14"/>
  <c r="A108" i="6"/>
  <c r="A60" i="6"/>
  <c r="A57" i="6"/>
  <c r="A55" i="6"/>
  <c r="A50" i="6"/>
  <c r="A47" i="6"/>
  <c r="A38" i="6"/>
  <c r="A11" i="6"/>
  <c r="G11" i="14" l="1"/>
  <c r="G23" i="14"/>
  <c r="G41" i="14"/>
  <c r="G50" i="14"/>
  <c r="G61" i="14"/>
  <c r="G60" i="14" s="1"/>
  <c r="G53" i="14"/>
  <c r="G52" i="14" s="1"/>
  <c r="G59" i="14"/>
  <c r="G58" i="14" s="1"/>
  <c r="G64" i="14"/>
  <c r="G108" i="6"/>
  <c r="G49" i="14" l="1"/>
  <c r="G118" i="6"/>
  <c r="G63" i="14"/>
  <c r="G118" i="14"/>
  <c r="G40" i="14"/>
  <c r="G10" i="14"/>
  <c r="G60" i="6"/>
  <c r="G55" i="6"/>
  <c r="G54" i="6" s="1"/>
  <c r="G128" i="14" l="1"/>
  <c r="G134" i="14" s="1"/>
  <c r="G50" i="6"/>
  <c r="G49" i="6" s="1"/>
  <c r="G135" i="14" l="1"/>
  <c r="G136" i="14"/>
  <c r="G131" i="14"/>
  <c r="G132" i="14"/>
  <c r="G133" i="14"/>
  <c r="G137" i="14" l="1"/>
  <c r="G139" i="14" s="1"/>
  <c r="G126" i="6"/>
  <c r="G125" i="6"/>
  <c r="G124" i="6"/>
  <c r="G123" i="6"/>
  <c r="G122" i="6"/>
  <c r="G121" i="6"/>
  <c r="G127" i="6" l="1"/>
  <c r="G129" i="6" s="1"/>
</calcChain>
</file>

<file path=xl/sharedStrings.xml><?xml version="1.0" encoding="utf-8"?>
<sst xmlns="http://schemas.openxmlformats.org/spreadsheetml/2006/main" count="672" uniqueCount="313">
  <si>
    <t>GASTOS INDIRECTOS</t>
  </si>
  <si>
    <t>Gastos administrativos y de obras.</t>
  </si>
  <si>
    <t>Transporte</t>
  </si>
  <si>
    <t>Seguros y fianzas</t>
  </si>
  <si>
    <t>Codia</t>
  </si>
  <si>
    <t>DESCRIPCION</t>
  </si>
  <si>
    <t>CANTIDAD</t>
  </si>
  <si>
    <t>UNIDAD</t>
  </si>
  <si>
    <t>TOTAL GENERAL RD$</t>
  </si>
  <si>
    <t>SUB TOTAL GASTOS INDIRECTOS</t>
  </si>
  <si>
    <t>Dirección técnica y responsabilidad</t>
  </si>
  <si>
    <t>Liquidación y prestaciones laborables (Ley 6-86)</t>
  </si>
  <si>
    <t>Mortero para pañete 1:4.  Espesor de 1.5 cms .</t>
  </si>
  <si>
    <t>Pañete Liso en Muros.</t>
  </si>
  <si>
    <t>Pañete Terminado.</t>
  </si>
  <si>
    <t>DIRECCION DE OPERACIONES
SUBDIRECCION DE GESTION DE EDIFICACIONES</t>
  </si>
  <si>
    <t>PRECIO 
UNITARIO</t>
  </si>
  <si>
    <t>TOTAL RD$</t>
  </si>
  <si>
    <t>Ud</t>
  </si>
  <si>
    <t>SUB TOTAL GASTOS DIRECTOS</t>
  </si>
  <si>
    <t>Cantos.</t>
  </si>
  <si>
    <t>Mochetas.</t>
  </si>
  <si>
    <t>Pa</t>
  </si>
  <si>
    <t>PRELIMINARES</t>
  </si>
  <si>
    <t>Muros en Sheetrock doble cara.</t>
  </si>
  <si>
    <t>Replanteo General.</t>
  </si>
  <si>
    <t>M2</t>
  </si>
  <si>
    <t>PINTURA</t>
  </si>
  <si>
    <t>INSTALACIONES SANITARIAS</t>
  </si>
  <si>
    <t>Desagües de piso Ø 2"</t>
  </si>
  <si>
    <t>Desagües de piso Ø2", con parrilla metálica cromada 4x4.  Ver plano de drenajes sanitarios .</t>
  </si>
  <si>
    <t>Fregadero de 2 bocas.</t>
  </si>
  <si>
    <t>Fregadero de acero  inoxidable de 2 Bocas, con desagüe Ø2", boquillas cromadas, mezcladoras para lavamanos, sifón doble PVC Ø1/2".  Ver plano de drenajes sanitarios y distribución de agua potable.</t>
  </si>
  <si>
    <t>Inodoro fluxómetro con válvula de descarga automática.</t>
  </si>
  <si>
    <t>Inodoro fluxómetros Blanco con tapa y válvula de descarga automática. Ver plano de drenajes sanitarios y distribución de agua potable.</t>
  </si>
  <si>
    <t xml:space="preserve">Orinal 1/2 falda con válvula de descarga automática. </t>
  </si>
  <si>
    <t>Orinal fluxómetros 1/2 falda Blanco, con válvula de descarga automática.  Ver plano de drenajes sanitarios y distribución de agua potable.</t>
  </si>
  <si>
    <t>Dispensador Automático de Jabón.</t>
  </si>
  <si>
    <t>Dispensador automático para papel toalla de baño.</t>
  </si>
  <si>
    <t>Secador de manos automático.</t>
  </si>
  <si>
    <t>Tapón de registro Ø4"</t>
  </si>
  <si>
    <t>Tapón de registro Ø4", PVC, conectado a tubería matriz Ø4" PCV SDR26.  Ver plano de drenajes sanitarios.</t>
  </si>
  <si>
    <t>Ventilación Sanitaria Ø3"</t>
  </si>
  <si>
    <t>Ventilación sanitaria Ø3", PVC SDR26. Ver plano sanitario. Ver plano de drenajes sanitarios.</t>
  </si>
  <si>
    <t>Ventilación Sanitaria Ø2"</t>
  </si>
  <si>
    <t>Ventilación sanitaria Ø2", PVC SDR26. Ver plano sanitario. Ver plano de drenajes sanitarios.</t>
  </si>
  <si>
    <t>Vertedero con llave de chorro Ø1/2"</t>
  </si>
  <si>
    <t>Vertedero de cemento revestido de cerámica, con desagüe Ø2", parilla metálica cromada 4x4, llave de chorro de cromo Ø1/2".  Ver plano de drenajes sanitarios y distribución de agua potable.</t>
  </si>
  <si>
    <t>Para soportar los topes de los lavamanos y la meseta de la cocina, se construirán unos soportes tipo palometas de angulares de acero de 2"x2"x3/16".</t>
  </si>
  <si>
    <t xml:space="preserve">	-color: acero inoxidable 
-con dimensiones aproximadas altura: 12-15.0 in, ancho: 11-14.7 in, profundidad: 10-13.6 in. metal y plástico. acero inoxidable                                                                                                                        garantía de 3-6 meses mínimo</t>
  </si>
  <si>
    <t>Red de tuberías de distribución de agua potable.</t>
  </si>
  <si>
    <t>Red de tuberías de distribución de agua potable, en tuberías de Polipropileno (PPR). Incluye el movimiento de tierras para las instalaciones.  Ver plano de distribución de  agua potable.</t>
  </si>
  <si>
    <t>Red de tuberías de drenaje sanitario</t>
  </si>
  <si>
    <t>Red de tuberías de drenaje sanitario, en tuberías de Polivinilo (PVC) SDR26. Incluye el movimiento de tierras para las instalaciones.  Ver plano de drenajes sanitarios.</t>
  </si>
  <si>
    <t>Incluye cantos plásticos</t>
  </si>
  <si>
    <t>Espejos para baños</t>
  </si>
  <si>
    <t xml:space="preserve"> Secador de manos Automático con las siguientes características: 
 -Color : acero inoxidable
 -con dimensiones aproximadas de (30 x 32 x 18 cm)                                                                                                                      garantía de 3-6 meses mínimo</t>
  </si>
  <si>
    <t xml:space="preserve">Microcemento en Muro </t>
  </si>
  <si>
    <t>ML</t>
  </si>
  <si>
    <t>PA</t>
  </si>
  <si>
    <t>MISCELANEOS</t>
  </si>
  <si>
    <t>S/C Revestimiento de Fachada con perfiles de aluminio terminación Madera. Dimensiones (5 cm x 10 cm x 600 cm), separado a 10cm c/u</t>
  </si>
  <si>
    <t>Ml</t>
  </si>
  <si>
    <t>Suministro en instalación Zócalos de PVC</t>
  </si>
  <si>
    <t>PISOS</t>
  </si>
  <si>
    <t>MUROS Y TERMINACIONES DE SUPERFICIES</t>
  </si>
  <si>
    <t>ALFOMBRAS</t>
  </si>
  <si>
    <t>TERMINACION DE TECHOS</t>
  </si>
  <si>
    <t>Revestimiento con Porcelanato importado 30 cm x 60 cm en paredes Baños.</t>
  </si>
  <si>
    <t>Revestimiento con Porcelanato importada  20 cm x 65 cm en paredes Cocina.</t>
  </si>
  <si>
    <t>M3E</t>
  </si>
  <si>
    <t>color:  acero inoxidable 
-	dimensiones aproximadas 9.25 x 5.5 x 4 pulgadas                                                                                                                                                                                                                                          -	garantía de 3-6 meses mínimo</t>
  </si>
  <si>
    <t>Bote de escombros, distancia estimada 18 km.</t>
  </si>
  <si>
    <t>Desmonte de plafones.</t>
  </si>
  <si>
    <t xml:space="preserve">Desmonte y traslado de puertas y divisiones de baños. </t>
  </si>
  <si>
    <t>Desmonte de aparatos sanitarios, incluye inodoros, orinales y lavamanos.</t>
  </si>
  <si>
    <t>Desmonte y traslado de divisiones de Vidrio.</t>
  </si>
  <si>
    <t xml:space="preserve">Desmonte, traslado y recuperación de:  (1) puerta flotante doble de cristal, (19) puertas de cristal, (1) puerta de madera y (3) puertas de baños y sus divisiones. </t>
  </si>
  <si>
    <t>Acarreo interno de material provenientes de las demoliciones y materiales inservibles.</t>
  </si>
  <si>
    <t>Suministro e instalación de espejos biselados con las siguientes características:                                                                                                                                                                                          1-Tamaño 29" de ancho por 55" de altura                                                                                                                                                                                                                                                  2- Espesor 3/16", biselado</t>
  </si>
  <si>
    <t>Suministro e instalación de Sheetrock en techos.</t>
  </si>
  <si>
    <t>PUERTAS Y DIVISIONES</t>
  </si>
  <si>
    <t>Desmonte de muros y techos de sheetrock.</t>
  </si>
  <si>
    <t xml:space="preserve">Desmonte y traslado de puertas </t>
  </si>
  <si>
    <t>Suministro e instalación de Alfombras de alto tránsito</t>
  </si>
  <si>
    <t>Demolición de muros de Bloques.</t>
  </si>
  <si>
    <t>Limpieza Continua y Final.</t>
  </si>
  <si>
    <t>Bote de escombros.</t>
  </si>
  <si>
    <t>Demolición de muros de bloques.</t>
  </si>
  <si>
    <t>Desmonte de aparatos Sanitarios.</t>
  </si>
  <si>
    <t>Acarreo interno de material de demolición a botar.</t>
  </si>
  <si>
    <t>M3</t>
  </si>
  <si>
    <t>Suministro en instalación Zócalos de porcelanato importado Blanco Hueso (7 cm x 60 cm). Ver especificaciones planos.</t>
  </si>
  <si>
    <t>Registros Tipo Bandejas generales  en Cuartos Eléctricos</t>
  </si>
  <si>
    <t>Reubicación de Alimentación Principal</t>
  </si>
  <si>
    <t>PL</t>
  </si>
  <si>
    <t>LUMINARIAS</t>
  </si>
  <si>
    <t>Luminarias Tipo Led Cuadrada 0.1m x 0.1m. 6,500k</t>
  </si>
  <si>
    <t>Desmantelamiento de equipos existentes</t>
  </si>
  <si>
    <t>Salida para Interruptor Sencillo</t>
  </si>
  <si>
    <t xml:space="preserve">Salida para Interruptor doble </t>
  </si>
  <si>
    <t>Trabajos varios</t>
  </si>
  <si>
    <t>CONDUCTOS Y REJILLAS</t>
  </si>
  <si>
    <t>Manga Flexible para rejillas 12"x12"</t>
  </si>
  <si>
    <t>Manga Flexible para rejillas 14"x14"</t>
  </si>
  <si>
    <t>Manga Flexible para rejillas 16"x16"</t>
  </si>
  <si>
    <t>Materiales de instalación varios HDI, tuercas, varillas roscadas, seguetas, bayonetas, tornillos, autoperforantes, lona de acople.</t>
  </si>
  <si>
    <t>Mano de Obra Instalación Ductos y Rejillas</t>
  </si>
  <si>
    <t>Cableado alimentador eléctrico trifásico (A1) desde ALIMENTACIÓN EXISTENTE hasta PB-1</t>
  </si>
  <si>
    <t>Cableado alimentador eléctrico trifásico (A3) desde PB-1 hasta BY-PASS</t>
  </si>
  <si>
    <t>Luminarias Tipo Led Circular 1.2m de diámetro. 6,500k</t>
  </si>
  <si>
    <t>Mano de Obra instalación Luminarias</t>
  </si>
  <si>
    <t xml:space="preserve">Difusor para suministro de aire en 4 direcciones (vías) , para instalación en conductos, construido en aluminio y pintado de blanco con dimensiones  12" x 12".  Similar a: </t>
  </si>
  <si>
    <t xml:space="preserve">Difusor para suministro de aire en 4 direcciones (vías) , para instalación en conductos, construido en aluminio y pintado de blanco con dimensiones  16" x 16".  Similar a: </t>
  </si>
  <si>
    <t xml:space="preserve">Rejilla de Retorno en aluminio, pintado en fabrica de color blanco, para instalación en conducto rectangular,                       de 12"x 12" con regulador de tiro.  Similar a: </t>
  </si>
  <si>
    <t xml:space="preserve">Rejilla de Retorno en aluminio, pintado en fabrica de color blanco, para instalación en conducto rectangular, de 12"x 12" con regulador de tiro.  Similar a: </t>
  </si>
  <si>
    <t>Rejilla de Retorno en aluminio, pintado en fabrica de color blanco, para instalación en conducto rectangular,                       de 14"x 14" con regulador de tiro. Similar a:</t>
  </si>
  <si>
    <t>Rejilla de Retorno en aluminio, pintado en fabrica de color blanco, para instalación en conducto rectangular de 14"x 14" con regulador de tiro. Similar a:</t>
  </si>
  <si>
    <t>Rejilla de Retorno en aluminio, pintado en fabrica de color blanco, para instalación en conducto rectangular,                       de 20"x 20" con regulador de tiro. Similar a:</t>
  </si>
  <si>
    <t>Rejilla de Retorno en aluminio, pintado en fabrica de color blanco, para instalación en conducto rectangular,                       de 22"x 22" con regulador de tiro. Similar a:</t>
  </si>
  <si>
    <t xml:space="preserve"> Tubulares de aluminio Terminación Madera.</t>
  </si>
  <si>
    <t>Mortero de nivelación para colocación de pisos.</t>
  </si>
  <si>
    <t>Suministro e instalación de alfombra comercial modular de 60 centímetros por 60 centímetros color gris claro con las siguientes características:
1- Alto Tránsito
2-100% Nylon, teñido en solución
3-Peso entre 12 y 16 oz/yda2/densidad 6,000 onz/yd3
Garantía: 10 años mínimo</t>
  </si>
  <si>
    <t>Mano de Obra Instalación Luminarias</t>
  </si>
  <si>
    <t>CONDUCTORES Y REJILLAS</t>
  </si>
  <si>
    <t>Mano de Obra Conductos y Rejillas</t>
  </si>
  <si>
    <t>Suministro e instalación de plafón comercial 2 x 2 en techo.</t>
  </si>
  <si>
    <t xml:space="preserve">Difusor para suministro de aire en 4 direcciones (vías) , para instalación en conductos, construido en aluminio y pintado de blanco con dimensiones  12" x 12".  </t>
  </si>
  <si>
    <t xml:space="preserve">Rejilla de Retorno en aluminio, pintado en fabrica de color blanco, para instalación en conducto rectangular, de 12"x 12" con regulador de tiro.  </t>
  </si>
  <si>
    <t xml:space="preserve">Rejilla de Retorno en aluminio, pintado en fabrica de color blanco, para instalación en conducto rectangular, de 14"x 14" con regulador de tiro. </t>
  </si>
  <si>
    <t xml:space="preserve">Rejilla de Retorno en aluminio, pintado en fabrica de color blanco, para instalación en conducto rectangular, de 22"x 22" con regulador de tiro. </t>
  </si>
  <si>
    <t xml:space="preserve">Rejilla de Retorno en aluminio, pintado en fabrica de color blanco, para instalación en conducto rectangular, de 24"x 24" con regulador de tiro. </t>
  </si>
  <si>
    <t>No.</t>
  </si>
  <si>
    <t>PARTIDA</t>
  </si>
  <si>
    <t>Levantamiento instalaciones existentes, desmonte y acopio de divisiones de Vidrio a reutilizar, incluyendo traslado y bote materiales a descartar.</t>
  </si>
  <si>
    <t>Desmonte de plafones de techo con recuperación de 30%.</t>
  </si>
  <si>
    <t>Desmonte de plafones comerciales.</t>
  </si>
  <si>
    <t>Demolición de revestimiento de pisos y paredes.</t>
  </si>
  <si>
    <t>Demolición de pisos  y cerámicas, para bote</t>
  </si>
  <si>
    <t>Puertas Fenólicas para baños, tamaño 1.0 m x 1.50m</t>
  </si>
  <si>
    <t>Puertas Fenólicas para baños, tamaño 0.70m x 1.50m</t>
  </si>
  <si>
    <t>Divisor de cortina de privacidad en Sala de Lactancia, tipo hospital, con riel en el techo</t>
  </si>
  <si>
    <t>Cortina de hospital con ganchos, de tipo para hospital, h=3m</t>
  </si>
  <si>
    <t>Muros en Densglass doble cara reforzado.</t>
  </si>
  <si>
    <t>Revestimiento con Porcelanato importado 20 cm x 65 cm en paredes Cocina.</t>
  </si>
  <si>
    <t>Suministro en instalación Zócalos de porcelanato importado Blanco Hueso ( 7 cm x 60 cm) (Archivo, Data, baños, Comedor, lobby pasillo )</t>
  </si>
  <si>
    <t>Suministro e instalación de Alfombra de alto transito</t>
  </si>
  <si>
    <t>Suministro e instalación de alfombra comercial modular de 60 centímetros por 60 centímetros, color gris claro con las siguientes características:
1- Alto Tránsito
2-100% Nylon, teñido en solución
3-Peso entre 12 y 16 oz/yda2/densidad 6,000 onz/yd3
Garantía: 10 años mínimo</t>
  </si>
  <si>
    <t>Loadcenter (PB-1), disponibilidad para 42 espacios con barras de 150A, Al, 3Ø      208/120V, Nema I, 60HZ, 4C y Tierra, con los siguientes accesorios:
- 1 Breaker de  125/2
- 33 Breaker de  20/1</t>
  </si>
  <si>
    <t>Loadcenter (PB-1), disponibilidad para 42 espacios con barras de 150A, Al, 3Ø      208/120V, Nema I, 60HZ, 4C y Tierra</t>
  </si>
  <si>
    <t>INSTALACIONES ELECTRICAS</t>
  </si>
  <si>
    <t>Cableado alimentador eléctrico trifásico (A1) desde ALIMENTACIÓN EXISTENTE hasta PB-1, a canalizarse en:
- 4 unidades Tubo EMT de 3"Øx10' 
- 200 PL Cable # 3/0 THHN
- 50 PL Cable # 6 THHN
Incluye Conectores, Couplings, soga nylon, tape goma, Cemento PVC, Tarugo de Plomo, Tornillería,  tuerca Conduit / bushing, etc.</t>
  </si>
  <si>
    <t>Cableado alimentador eléctrico trifásico (A3) desde PB-1 hasta BY-PASS, incluyendo:
- 2 unidades Tubo EMT de 1-1/2"Øx10' 
- 150 PL Cable # 1/0 THHN
- 10 PL Cable # 4 THHN
- Conectores, Couplings, soga nylon, tape goma, Cemento PVC, Tarugo de Plomo, Tornillería,  tuerca Conduit / bushing, etc.</t>
  </si>
  <si>
    <t>Luminarias Tipo Led Modular tipo Barra L=1.0m. 6,500k</t>
  </si>
  <si>
    <t>Salidas Cenitales: caja octogonal, tubos EMT 3/4", conector EMT 3/4", coupling EMT 3/4", cable THHN</t>
  </si>
  <si>
    <t>Salidas Cenitales: caja octogonal, tubos EMT 3/4", conector EMT 3/4", coupling EMT 3/4", cable THHN, incluyendo Conectores, reductores, tape de diferentes colores, tornillos, abrazaderas, canaletas unistrut, abrazaderas, etc.</t>
  </si>
  <si>
    <t>Salidas interruptores sencillos: Interruptor Sencillo, 15A, Con Tapa, Blanco, Similar Levitón, Cajas Rectangulares  de 2" x 4", tubos EMT 3/4", conector EMT 3/4", coupling EMT 3/4", cable THHN</t>
  </si>
  <si>
    <t>Salidas interruptores sencillos: Interruptor Sencillo, 15A, Con Tapa, Blanco, Similar Levitón, Cajas Rectangulares  de 2" x 4", tubos EMT 3/4", conector EMT 3/4", coupling EMT 3/4", cable THHN, incluyendo Conectores, reductores, tape de diferentes colores, tornillos, abrazaderas, canaletas unistrut, abrazaderas, etc.</t>
  </si>
  <si>
    <t>Salidas interruptores dobles: Interruptor doble, 15A, Con Tapa, Blanco, Similar Levitón, Cajas Rectangulares  de 2" x 4", tubos EMT 3/4", conector EMT 3/4", coupling EMT 3/4", cable THHN</t>
  </si>
  <si>
    <t>Salidas interruptores dobles: Interruptor doble, 15A, Con Tapa, Blanco, Similar Levitón, Cajas Rectangulares  de 2" x 4", tubos EMT 3/4", conector EMT 3/4", coupling EMT 3/4", cable THHN, incluyendo Conectores, reductores, tape de diferentes colores, tornillos, abrazaderas, canaletas unistrut, abrazaderas, etc.</t>
  </si>
  <si>
    <t>Salidas en pared para Tomacorriente Doble a 120V normal, 15 Amp, , Blanco, Con Toma de Tierra, Con Tapa, Similar Levitón, Cajas Rectangulares  de 2" x 4", tubos PVC 3/4", curva PVC 3/4", cable THHN</t>
  </si>
  <si>
    <t>Salidas en pared para Tomacorriente Doble a 120V normal, 15 Amp, , Blanco, Con Toma de Tierra, Con Tapa, Similar Levitón, Cajas Rectangulares  de 2" x 4", tubos PVC 3/4", curva PVC 3/4", cable THHN, incluyendo Conectores, reductores, tape de diferentes colores, tornillos, abrazaderas, canaletas unistrut, abrazaderas, etc.</t>
  </si>
  <si>
    <t>Salidas en piso para Tomacorriente Doble a 120V normal, 15 Amp, , Blanco, Con Toma de Tierra, Con Tapa, para toma de piso, Cajas Rectangulares  de 2" x 4" para piso, tubos PVC 3/4", curva PVC 3/4", cable THHN</t>
  </si>
  <si>
    <t>Salidas en piso para Tomacorriente Doble a 120V normal, 15 Amp, , Blanco, Con Toma de Tierra, Con Tapa, para toma de piso, Cajas Rectangulares  de 2" x 4" para piso, tubos PVC 3/4", curva PVC 3/4", cable THHN, incluyendo Conectores, reductores, tape de diferentes colores, tornillos, abrazaderas, canaletas unistrut, abrazaderas, etc.</t>
  </si>
  <si>
    <t>Salidas en pared para data, Cajas Rectangulares  de 2" x 4", tubos EMT, Tubos PVC 3/4", curva PVC 3/4", couplings</t>
  </si>
  <si>
    <t>Salidas en pared para data, Cajas Rectangulares  de 2" x 4", tubos EMT, Tubos PVC 3/4", curva PVC 3/4", couplings, incluyendo Conectores, reductores, tape de diferentes colores, tornillos, abrazaderas, canaletas unistrut, abrazaderas, etc.</t>
  </si>
  <si>
    <t>Salidas en piso para data, Cajas Rectangulares  de 2" x 4", tubos EMT, Tubos PVC 3/4", curva PVC 3/4", couplings</t>
  </si>
  <si>
    <t>Salidas en piso para data, Cajas Rectangulares  de 2" x 4", tubos EMT, Tubos PVC 3/4", curva PVC 3/4", couplings, incluyendo Conectores, reductores, tape de diferentes colores, tornillos, abrazaderas, canaletas unistrut, abrazaderas, etc.</t>
  </si>
  <si>
    <t>Registros y soportes para corrida de canalizaciones, incluyendo mensajero</t>
  </si>
  <si>
    <t>Salidas en pared para TV, Cajas Rectangulares  de 2" x 4", tubos EMT 3/4", conector EMT, couplings EMT</t>
  </si>
  <si>
    <t>Salidas en pared para TV, Cajas Rectangulares  de 2" x 4", tubos EMT 3/4", conector EMT, couplings EMT, , incluyendo Conectores, reductores, tape de diferentes colores, tornillos, abrazaderas, canaletas unistrut, abrazaderas, etc.</t>
  </si>
  <si>
    <t>Manga Flexible para rejillas 12"x12" para acople a ductos existentes</t>
  </si>
  <si>
    <t xml:space="preserve">Manga Flexible para rejillas 12"x12" </t>
  </si>
  <si>
    <t>Manga Flexible para rejillas 14"x14" para acople a ductos existentes</t>
  </si>
  <si>
    <t>REUBICACION OFICINAS DE PROUSUSARIO E IFIL Y DEPARTAMENTOS DE LA SUPERINTENDENCIA DE BANCOS (SB)</t>
  </si>
  <si>
    <t>Desmonte de muros y techos de sheetrock, incluyendo estructuras, para bote</t>
  </si>
  <si>
    <t>Muro en Densglass doble cara reforzado.</t>
  </si>
  <si>
    <t>Lavamanos de superficie con Grifería de Sensor.</t>
  </si>
  <si>
    <t>Lavamanos de superficie blanco, con Grifería de descarga automática.  Ver plano de drenajes sanitarios y distribución de agua potable.</t>
  </si>
  <si>
    <t>Loadcenter (PB-1), disponibilidad para 42 espacios con barras de 150A, Al, 3Ø, 208/120V, Nema I, 60HZ, 4C y Tierra, con los siguientes accesorios:
- 1 Breaker de 125/2
- 1 Breaker de 20/2
- 33 Breaker de 20/1</t>
  </si>
  <si>
    <t xml:space="preserve">Loadcenter (PB-1), disponibilidad para 42 espacios con barras de 150A, Al, 3Ø, 208/120V, Nema I, 60HZ, 4C y Tierra, </t>
  </si>
  <si>
    <t>Loadcenter (PU1) disponibilidad para 16 espacios con barras de 100A, Al, 1Ø2  08/120V,Nema I, 60HZ, 3C y Tierra, con 15 Breakers de 20/1</t>
  </si>
  <si>
    <t>Cableado alimentador eléctrico trifásico (A1) desde ALIMENTACIÓN EXISTENTE hasta PB-1, a canalizarse en:
- 15 unidades Tubo EMT de 3"Øx10' 
- 600 PL Cable # 3/0 THHN
- 150 PL Cable # 6 THHN
Incluye Conectores, Couplings, soga nylon, tape goma, Cemento PVC, Tarugo de Plomo, Tornillería,  tuerca Conduit / bushing, etc.</t>
  </si>
  <si>
    <t>Registros Tipo Bandejas generales en Cuarto Eléctrico</t>
  </si>
  <si>
    <t>Cableado alimentador eléctrico trifásico (A3) desde PB-1 hasta BY-PASS, incluyendo:
- 3 unidades Tubo EMT de 1-1/2"Øx10' 
- 180 PL Cable # 1/0 THHN
- 30 PL Cable # 4 THHN
- Conectores, Couplings, soga nylon, tape goma, Cemento PVC, Tarugo de Plomo, Tornillería,  tuerca Conduit / bushing, etc.</t>
  </si>
  <si>
    <t>Luminarias Tipo Led Modular tipo Barra L=1.0m. 6,500k ; 1213mm</t>
  </si>
  <si>
    <t>Luminarias Tipo Led Modular tipo Barra L=1.0m. 6,000k ; 1213mm</t>
  </si>
  <si>
    <t>Salidas Cenitales: caja octogonal, tubos EMT 3/4", conector EMT 3/4", coupling EMT 3/4", cable THHN, accesorios</t>
  </si>
  <si>
    <t>Tomas de Corriente a 220V, 20A, Blanco, Con Toma de Tierra, Con Tapa</t>
  </si>
  <si>
    <t>Tomacorrientes Dobles de pared para UPS, 15A, Naranja o Rojo, Con Toma de Tierra, Con Tapa, Similar Levitón</t>
  </si>
  <si>
    <t>Tomacorrientes Dobles de pared para UPS, 15A, Naranja o Rojo, Con Toma de Tierra, Con Tapa, Similar Levitón, Cajas Rectangulares  de 2" x 4" EMT, Tubos PVC de 3/4", Curva PVC 3/4", Cable THHN, incluyendo Conectores, reductores, tape de diferentes colores, tornillos, abrazaderas, canaletas unistrut, abrazaderas, etc.</t>
  </si>
  <si>
    <t>Tomacorrientes Dobles de piso para UPS, 15A, Naranja o Rojo, Con Toma de Tierra, Con Tapa, Similar Levitón</t>
  </si>
  <si>
    <t>Tomacorrientes Dobles de piso para UPS, 15A, Naranja o Rojo, Con Toma de Tierra, Con Tapa, Similar Levitón, Cajas Rectangulares  de 2" x 4" EMT, Tubos PVC de 3/4", Curva PVC 3/4", Cable THHN, incluyendo Conectores, reductores, tape de diferentes colores, tornillos, abrazaderas, canaletas unistrut, abrazaderas, etc.</t>
  </si>
  <si>
    <t>Salida en Pared para Tomacorrientes Dobles a 120V NORMAL, Con protección GFCI, 15 Amp</t>
  </si>
  <si>
    <t>Manga Flexible para rejillas 16"x16" para acople a ductos existentes</t>
  </si>
  <si>
    <t>Rejilla de Retorno en aluminio, pintado en fabrica de color blanco, para instalación en conducto rectangular, de 20"x 20" con regulador de tiro. Similar a:</t>
  </si>
  <si>
    <t>Rejilla de Retorno en aluminio, pintado en fabrica de color blanco, para instalación en conducto rectangular, de 22"x 22" con regulador de tiro. Similar a:</t>
  </si>
  <si>
    <t>Divisiones Fenólicas en baños.</t>
  </si>
  <si>
    <t>m2</t>
  </si>
  <si>
    <t>Topes de granito natural con Zócalo y cubre falta en baños y cocina, colocados sobre gabinetes hechos en material hidrofugo, resistente al agua.</t>
  </si>
  <si>
    <t>Topes de granito natural con Zócalo y cubre falta en baños y cocina, colocados sobre gabinetes hechos en material hidrofugo, resistente al agua.  Zócalos de 0.10mt, bullnose y cubre falta de 0.25 mt.</t>
  </si>
  <si>
    <t>Soportes metálicos para topes en baños y  la meseta de la cocina.</t>
  </si>
  <si>
    <t>Mortero de nivelación para colocación de pisos en las áreas donde se demolerá y se colocaran pisos nuevos. Espesor 5 cm.</t>
  </si>
  <si>
    <t xml:space="preserve">Suministro y colocación de pisos en porcelanato importado (60 cm x 60 cm) color gris.  </t>
  </si>
  <si>
    <t>Suministro y colocación de pisos en porcelanato importado (60 cm x 60 cm) Blanco hueso</t>
  </si>
  <si>
    <t>Suministro e instalación de pisos en porcelanato importado (60 cm x 60 cm) Blanco Hueso.  (Archivo, Data, baños, Comedor, lobby )</t>
  </si>
  <si>
    <t>Reubicación de Alimentación Principal. Ver en planos la ubicación actual y propuesta para el alimentador principal.</t>
  </si>
  <si>
    <t>P00 Puerta Flotante con transo.</t>
  </si>
  <si>
    <t>P01 Puerta Flotante con transo.</t>
  </si>
  <si>
    <t>Suministro e instalación de puerta flotante de.90 metros de ancho por 2.20 metros de altura, transo de 0.90 metros de ancho y 0.30 metros de altura, tanto la puerta como el transo llevan conectores y accesorios en acero inoxidable. Ver detalles en plano A-4.</t>
  </si>
  <si>
    <t>P02 Puerta comercial con transo.</t>
  </si>
  <si>
    <r>
      <rPr>
        <b/>
        <sz val="12"/>
        <color theme="1"/>
        <rFont val="Calibri"/>
        <family val="2"/>
      </rPr>
      <t>P04</t>
    </r>
    <r>
      <rPr>
        <sz val="12"/>
        <color theme="1"/>
        <rFont val="Calibri"/>
        <family val="2"/>
      </rPr>
      <t xml:space="preserve"> Puerta comercial.</t>
    </r>
  </si>
  <si>
    <r>
      <rPr>
        <b/>
        <sz val="12"/>
        <color theme="1"/>
        <rFont val="Calibri"/>
        <family val="2"/>
      </rPr>
      <t>PC 05</t>
    </r>
    <r>
      <rPr>
        <sz val="12"/>
        <color theme="1"/>
        <rFont val="Calibri"/>
        <family val="2"/>
      </rPr>
      <t xml:space="preserve"> Puerta flotante con vidrio templado transparente, riel Superior.</t>
    </r>
  </si>
  <si>
    <r>
      <rPr>
        <b/>
        <sz val="12"/>
        <color theme="1"/>
        <rFont val="Calibri"/>
        <family val="2"/>
      </rPr>
      <t>P06</t>
    </r>
    <r>
      <rPr>
        <sz val="12"/>
        <color theme="1"/>
        <rFont val="Calibri"/>
        <family val="2"/>
      </rPr>
      <t xml:space="preserve"> Puerta de aluminio</t>
    </r>
  </si>
  <si>
    <t>Suministro e instalación de Puerta apanelada de aluminio, con estrías según diseño. Dimensiones del hueco: 0.60 m de ancho por 2.10 m de altura. Ver detalles en plano A-4.</t>
  </si>
  <si>
    <r>
      <rPr>
        <b/>
        <sz val="12"/>
        <color theme="1"/>
        <rFont val="Calibri"/>
        <family val="2"/>
        <scheme val="minor"/>
      </rPr>
      <t>VF 00</t>
    </r>
    <r>
      <rPr>
        <sz val="12"/>
        <color theme="1"/>
        <rFont val="Calibri"/>
        <family val="2"/>
        <scheme val="minor"/>
      </rPr>
      <t xml:space="preserve"> Vidrio Fijo.</t>
    </r>
  </si>
  <si>
    <r>
      <rPr>
        <b/>
        <sz val="12"/>
        <color theme="1"/>
        <rFont val="Calibri"/>
        <family val="2"/>
        <scheme val="minor"/>
      </rPr>
      <t>VF 01</t>
    </r>
    <r>
      <rPr>
        <sz val="12"/>
        <color theme="1"/>
        <rFont val="Calibri"/>
        <family val="2"/>
        <scheme val="minor"/>
      </rPr>
      <t xml:space="preserve"> Vidrio Fijo.</t>
    </r>
  </si>
  <si>
    <r>
      <rPr>
        <b/>
        <sz val="12"/>
        <color theme="1"/>
        <rFont val="Calibri"/>
        <family val="2"/>
        <scheme val="minor"/>
      </rPr>
      <t>V02</t>
    </r>
    <r>
      <rPr>
        <sz val="12"/>
        <color theme="1"/>
        <rFont val="Calibri"/>
        <family val="2"/>
        <scheme val="minor"/>
      </rPr>
      <t xml:space="preserve"> Vidrio Fijo.</t>
    </r>
  </si>
  <si>
    <r>
      <rPr>
        <b/>
        <sz val="12"/>
        <color theme="1"/>
        <rFont val="Calibri"/>
        <family val="2"/>
        <scheme val="minor"/>
      </rPr>
      <t>V03</t>
    </r>
    <r>
      <rPr>
        <sz val="12"/>
        <color theme="1"/>
        <rFont val="Calibri"/>
        <family val="2"/>
        <scheme val="minor"/>
      </rPr>
      <t xml:space="preserve"> Vidrio Fijo.</t>
    </r>
  </si>
  <si>
    <r>
      <rPr>
        <b/>
        <sz val="12"/>
        <color theme="1"/>
        <rFont val="Calibri"/>
        <family val="2"/>
        <scheme val="minor"/>
      </rPr>
      <t>V04</t>
    </r>
    <r>
      <rPr>
        <sz val="12"/>
        <color theme="1"/>
        <rFont val="Calibri"/>
        <family val="2"/>
        <scheme val="minor"/>
      </rPr>
      <t xml:space="preserve"> Vidrio Fijo.</t>
    </r>
  </si>
  <si>
    <r>
      <rPr>
        <b/>
        <sz val="12"/>
        <color theme="1"/>
        <rFont val="Calibri"/>
        <family val="2"/>
        <scheme val="minor"/>
      </rPr>
      <t>V05</t>
    </r>
    <r>
      <rPr>
        <sz val="12"/>
        <color theme="1"/>
        <rFont val="Calibri"/>
        <family val="2"/>
        <scheme val="minor"/>
      </rPr>
      <t xml:space="preserve"> Vidrio Fijo.</t>
    </r>
  </si>
  <si>
    <r>
      <rPr>
        <b/>
        <sz val="12"/>
        <color theme="1"/>
        <rFont val="Calibri"/>
        <family val="2"/>
        <scheme val="minor"/>
      </rPr>
      <t>V06</t>
    </r>
    <r>
      <rPr>
        <sz val="12"/>
        <color theme="1"/>
        <rFont val="Calibri"/>
        <family val="2"/>
        <scheme val="minor"/>
      </rPr>
      <t xml:space="preserve"> Vidrio Fijo.</t>
    </r>
  </si>
  <si>
    <r>
      <rPr>
        <b/>
        <sz val="12"/>
        <color theme="1"/>
        <rFont val="Calibri"/>
        <family val="2"/>
        <scheme val="minor"/>
      </rPr>
      <t>V07</t>
    </r>
    <r>
      <rPr>
        <sz val="12"/>
        <color theme="1"/>
        <rFont val="Calibri"/>
        <family val="2"/>
        <scheme val="minor"/>
      </rPr>
      <t xml:space="preserve"> Vidrio Fijo.</t>
    </r>
  </si>
  <si>
    <t>Vinil mate para cristal, full color.</t>
  </si>
  <si>
    <t>Suministro e instalación Puertas Fenólicas Para baños, tamaño 0.70m x 1.50m</t>
  </si>
  <si>
    <t>Divisiones Fenólicas en baños altura 1.50 m, color gris.</t>
  </si>
  <si>
    <t>Suministro  en instalación de Puertas Fenólicas color gris para baños. Dimensiones Ancho = 1.0 m x  altura = 1.50m. Incluye accesorios.</t>
  </si>
  <si>
    <t>Suministro e instalación de Puertas Fenólicas color gris para baños,
Ancho = 0.70m x Altura =  1.50m. Incluye accesorios.</t>
  </si>
  <si>
    <t>P03 Puerta de aluminio</t>
  </si>
  <si>
    <t>Suministro e instalación de Puerta apanelada de aluminio, con estrías según diseño. Dimensiones del hueco: 0.60 m de ancho por 2.10 m de altura. Ver detalles en plano A-1</t>
  </si>
  <si>
    <t>P04 Puerta flotante</t>
  </si>
  <si>
    <t>V01 Vidrio Fijo.</t>
  </si>
  <si>
    <t xml:space="preserve"> V02 Vidrio Fijo.</t>
  </si>
  <si>
    <t xml:space="preserve"> V03 Vidrio Fijo.</t>
  </si>
  <si>
    <t>V04 Vidrio Fijo.</t>
  </si>
  <si>
    <t>V05 Vidrio Fijo.</t>
  </si>
  <si>
    <t>Revestimiento con microcemento de acabado mate, a base de cemento y polímeros. Color gris.</t>
  </si>
  <si>
    <t>Oferente:</t>
  </si>
  <si>
    <t>No.  Referencia:</t>
  </si>
  <si>
    <t>No. Referencia:</t>
  </si>
  <si>
    <t xml:space="preserve">Levantamiento instalaciones existentes, desmonte y acopio de divisiones de vidrio a recuperar (60 %), incluyendo transo. Incluye también traslado y bote materiales a descartar. </t>
  </si>
  <si>
    <t>Demolición de muros de sheetrock.</t>
  </si>
  <si>
    <t>Demolición de muros de sheetrock, incluyendo estructuras, para bote.</t>
  </si>
  <si>
    <t>Desinstalación de aparatos Sanitarios.</t>
  </si>
  <si>
    <t>Desinstalación de aparatos sanitarios, incluyendo inodoros, orinales y lavamanos, para bote</t>
  </si>
  <si>
    <t>Levantamiento de instalaciones electromecánicas existentes, desinstalación y acopio de elementos a reutilizar, incluyendo luminarias y traslado y bote de materiales a descartar</t>
  </si>
  <si>
    <t xml:space="preserve">Levantamiento instalaciones electromecánicas existentes, desinstalación y acopio de elementos a recuperar (30%). Incluye también luminarias y traslado y bote materiales a descartar. </t>
  </si>
  <si>
    <t>Remoción de laminado Frost en las puertas .</t>
  </si>
  <si>
    <t xml:space="preserve">Remoción de Frost existente, y Suministro e instalación de laminado Frost según diseño. Dimensiones: 0.90 m de ancho por 2.50 metros de altura, incluyendo transo de 0.35 metros. Ver detalles en plano A-1 </t>
  </si>
  <si>
    <t>Suministro  en instalación de Puertas Fenólicas para baños, Dimensiones Ancho = 0.70m x altura= 1.50m. Incluye accesorios.</t>
  </si>
  <si>
    <t>Remoción de Frost existente, Instalación de Puerta Flotante doble de vidrio templado transparente, suministro e instalación de laminado Frost según diseño. Dimensiones puerta 1.80 de ancho por 2.20 m, ver detalles en plano con especificaciones. (puerta existente)</t>
  </si>
  <si>
    <t>P01 Puerta comercial con transo</t>
  </si>
  <si>
    <t>Suministro e instalación de puerta comercial, marcos en perfilería p40 color plateado, tirador en acero inoxidable, vidrio transparente laminado Frost según diseño. Dimensiones: 0.90 m de ancho por 2.50 metros de altura, incluyendo transo de 0.35 metros. Ver detalles en plano A-1.</t>
  </si>
  <si>
    <t>P02 Puerta comercial sin transo</t>
  </si>
  <si>
    <t>Suministro e instalación de puerta comercial (sin transo), marcos en perfilería p40 color plateado, tirador en acero inoxidable, vidrio transparente laminado Frost según diseño. Dimensiones: 1.00 metros de ancho por 2.15 metros de altura. Ver detalles en plano A-1</t>
  </si>
  <si>
    <t>Suministro e instalación de puerta flotante doble de 1.85 metros de ancho por 2,20 metros de altura, transo de 1.85 metros de ancho y 0.30 metros de altura, tanto la puerta como el transo llevan conectores y accesorios en acero inoxidable Ver detalles en plano A-1</t>
  </si>
  <si>
    <t>Suministro e instalación de Paño fijo compuesto por vidrios flotantes besados, marco en perfilería p40 color plateado, vidrio templado transparente laminado Frost según diseño. Dimensiones del cuerpo: 2.65 metros de ancho por 2.50 metros de altura, rotulado en vinyl Frost según diseño  Ver detalles en plano A-1.</t>
  </si>
  <si>
    <t xml:space="preserve">Suministro e instalación de Paño fijo compuesto por vidrios flotantes besados, marco en perfilería p40 color plateado, vidrio templado transparente laminado Frost según diseño. Dimensiones del cuerpo: 2.86 metros de ancho por 2.50 metros de altura, rotulado en vinyl Frost según diseño  Ver detalles en plano A-1. </t>
  </si>
  <si>
    <t xml:space="preserve">Suministro e instalación de Paño fijo compuesto por vidrios flotantes besados, marco en perfilería p40 color plateado, vidrio templado transparente laminado Frost según diseño. Dimensiones del cuerpo: 2.74 metros de ancho por 2.50 metros de altura, rotulado en vinyl Frost según diseño  Ver detalles en plano A-1. </t>
  </si>
  <si>
    <t xml:space="preserve">Suministro e instalación de Paño fijo compuesto por vidrios flotantes besados, marco en perfilería p40 color plateado, vidrio templado transparente laminado Frost según diseño. Dimensiones del cuerpo: 2.05 metros de ancho por 2.50 metros de altura, rotulado en vinyl Frost según diseño  Ver detalles en plano A-1. </t>
  </si>
  <si>
    <t xml:space="preserve">Suministro e instalación de Paño fijo compuesto por vidrios flotantes besados, marco en perfilería p40 color plateado, vidrio templado transparente laminado Frost según diseño. Dimensiones del cuerpo: 2.23 metros de ancho por 2.50 metros de altura, rotulado en vinyl Frost según diseño  Ver detalles en plano A-1. </t>
  </si>
  <si>
    <t>Muros en Sheetrock doble cara. Incluye completivos muros sobre paños fijos y transo.</t>
  </si>
  <si>
    <t>Pintura acrílica en techo sheetrock.</t>
  </si>
  <si>
    <t>Pintura acrílica en Muros de Sheetrock y Muros de bloques.</t>
  </si>
  <si>
    <t xml:space="preserve">Registros Tipo Bandejas generales  en Cuartos Eléctricos. Dimensiones  bandeja:
- Longitud: 2 mts.
- Ancho:  28" pulgadas.
- Profundidad: 16" pulgadas.
</t>
  </si>
  <si>
    <t>Desmonte, mantenimiento y reinstalación extractores de aire existentes, incluyendo salidas eléctricas</t>
  </si>
  <si>
    <t>Mano de Obra Instalación eléctricas</t>
  </si>
  <si>
    <t>Luminarias Tipo Led en Plafón cuadrado 0.6m x 0.6m. 6,500k</t>
  </si>
  <si>
    <t>Cortinas Tipo Cebra.</t>
  </si>
  <si>
    <t>Cortinas Tipo Cebra (Altura = 2.40 m , Ancho= 1.60 m ).</t>
  </si>
  <si>
    <t>Vinil mate para cristal, full color. 
 Dimensiones de ventanas. (altura =2.50 m x Ancho= 1.80 m) (arte suplido por la SB)
- Certificación (UL)</t>
  </si>
  <si>
    <t>Suministro y colocación de Extintores, incluyendo señalética</t>
  </si>
  <si>
    <t>Suministro y colocación de Extintores, incluyendo señalética:
- 5 unidades tipo ABC de 20 libras.
- 1 Ud tipo K de 2.5 Galones.
- 1 Ud HT de 10 libras.
- 1 Ud tipo CO2 de 5 libras.</t>
  </si>
  <si>
    <t>Desmantelamiento y reposición de plafón en los baños del nivel inferior al local donde se realizarán los trabajos. Incluye limpieza del área luego de los trabajos.</t>
  </si>
  <si>
    <t>Pasantes de Ø 3 " en losa de piso de hormigón para instalaciones Sanitarias.</t>
  </si>
  <si>
    <t>Pasantes de Ø 5 " en losa de piso de hormigón para instalaciones Sanitarias.</t>
  </si>
  <si>
    <t xml:space="preserve">Desmonte, traslado y recuperación (30 %) de las divisiones de Vidrio. Incluye desmonte de  transo. Incluye también traslado y bote materiales a descartar. </t>
  </si>
  <si>
    <t xml:space="preserve">Desmonte, traslado y recuperación de:  (2) puerta flotante doble de cristal, (20) puertas de cristal, (3) puertas de madera y (2) puertas tipo acordeón. </t>
  </si>
  <si>
    <t xml:space="preserve">Desmonte de plafones de techo con recuperación del 30 % de la planchas de plafón. </t>
  </si>
  <si>
    <t xml:space="preserve">Levantamiento instalaciones electromecánicas existentes, desinstalación y acopio de elementos a recuperar (25%). Incluye también luminarias y traslado y bote materiales a descartar. </t>
  </si>
  <si>
    <t>Desmonte y reinstalación de puerta flotante con transo, conectores y tirador en acero inoxidable, retiro del Frost existente y e laminado Frost según diseño. Dimensiones aproximadas: 0.90 m de ancho y altura de 2.20m , con transo de 0.68 m de altura. Ver detalles en plano A-4. Incluye remoción Frost existente.</t>
  </si>
  <si>
    <t>Suministro e instalación de puerta comercial, marcos en perfilería p40 color negro, tirador en acero inoxidable, vidrio transparente laminado Frost según diseño. Dimensiones: 0.90 m de ancho por 2.50 metros de altura, incluyendo transo de 0.35 metros. Ver detalles en plano A-4.</t>
  </si>
  <si>
    <r>
      <rPr>
        <b/>
        <sz val="12"/>
        <color theme="1"/>
        <rFont val="Calibri"/>
        <family val="2"/>
      </rPr>
      <t>P03</t>
    </r>
    <r>
      <rPr>
        <sz val="12"/>
        <color theme="1"/>
        <rFont val="Calibri"/>
        <family val="2"/>
      </rPr>
      <t xml:space="preserve"> Puerta Comercial.</t>
    </r>
  </si>
  <si>
    <t>Suministro e instalación de puerta comercial (sin transo), marcos en perfilería p40 color negro, tirador en acero inoxidable, vidrio transparente laminado Frost según diseño. Dimensiones: 0.90 metros de ancho por 2.15 metros de altura. Ver detalles en plano A-4.</t>
  </si>
  <si>
    <t>Suministro e instalación de puerta comercial (sin transo), marcos en perfilería p40 color negro, tirador en acero inoxidable, vidrio transparente laminado Frost según diseño. Dimensiones: 1.00 metros de ancho por 2.15 metros de altura. Ver detalles en plano A-4.</t>
  </si>
  <si>
    <t>Suministro e instalación puerta flotante con vidrio templado transparente, riel
superior y tirador en acero inoxidable. Dimensiones del hueco: 1.0 m de ancho por 2.20 m de altura. Ver detalles en plano A-4.</t>
  </si>
  <si>
    <t>Suministro e instalación de Paño fijo compuesto por vidrios flotantes besados, marco en perfilería p40 color negro, vidrio templado transparente rotulado Frost según diseño, dimensiones de los paños fijos: 2.08 metros de ancho por 2.94 metros de altura, y el otro 2.40 metros de ancho por 2.94 metros de altura. Ver detalles en plano A-4.</t>
  </si>
  <si>
    <t xml:space="preserve">Suministro e instalación de Paño fijo compuesto por vidrios flotantes besados, marco en perfilería p40 color negro, vidrio templado transparente rotulado Frost según diseño, dimensiones de los paños fijos: 2.08 metros de ancho por 2.50 metros de altura, y el otro 3.43 metros de ancho por 2.50 metros de altura. Ver detalles en plano A-4. </t>
  </si>
  <si>
    <t>Suministro e instalación de Paño fijo compuesto por vidrios flotantes besados, marco en perfilería p40 color negro, vidrio templado transparente laminado Frost según diseño. Dimensiones del cuerpo: 2.95 metros de ancho por 2.50 metros de altura, rotulado en vinyl Frost según diseño. Ver detalles en plano A-4.</t>
  </si>
  <si>
    <t>Suministro e instalación de Paño fijo compuesto por vidrios flotantes besados, marco en perfilería p40 color negro, vidrio templado transparente laminado Frost según diseño. Dimensiones del cuerpo: 3.05 metros de ancho por 2.50 metros de altura, rotulado en vinyl Frost según diseño. Ver detalles en plano A-4.</t>
  </si>
  <si>
    <t>Suministro e instalación de Paño fijo compuesto por vidrios flotantes besados, marco en perfilería p40 color negro, vidrio templado transparente laminado Frost según diseño. Dimensiones del cuerpo: 2.05 metros de ancho por 2.50 metros de altura, rotulado en vinyl Frost según diseño. Ver detalles en plano A-4.</t>
  </si>
  <si>
    <t>Suministro e instalación de Paño fijo compuesto por vidrios flotantes besados, marco en perfilería p40 color negro, vidrio templado transparente laminado Frost según diseño. Dimensiones del cuerpo: 1.49 metros de ancho por 2.50 metros de altura, rotulado en vinyl Frost según diseño.  Ver detalles en plano A-4.</t>
  </si>
  <si>
    <t>Suministro e instalación de Paño fijo compuesto por vidrios flotantes besados, marco en perfilería p40 color negro, vidrio templado transparente laminado Frost según diseño. Dimensiones del cuerpo: 2.00 metros de ancho por 2.50 metros de altura, rotulado en vinyl Frost según diseño. Ver detalles en plano A-4.</t>
  </si>
  <si>
    <t xml:space="preserve">Suministro e instalación de Paño fijo, marco en perfilería p40 color negro, vidrio templado transparente laminado Frost según diseño. Dimensiones: .87 m de ancho por 2.15 m de altura, rotulado en vinyl Frost según diseño </t>
  </si>
  <si>
    <t xml:space="preserve">Suministro y colocación de pisos en porcelanato importado (60 cm x 60 cm) Blanco Hueso.  </t>
  </si>
  <si>
    <t>Ud.</t>
  </si>
  <si>
    <t>Salida en pared para Tomacorrientes Dobles a 120V NORMAL. 15 Amp.</t>
  </si>
  <si>
    <t>Salida en piso para Tomacorrientes Dobles a 120V NORMAL. 15 Amp.</t>
  </si>
  <si>
    <t>Salida en Pared para Tomacorrientes Dobles a 120V NORMAL, Con protección GFCI, 15 Amp, TC Blanco, Con Toma de Tierra, Con Tapa, tipo GFCI. Cajas Rectangulares  de 2" x 4" EMT, Tubos PVC de 3/4", Curva PVC 3/4", Cable THHN, Conectores, reductores, tape de diferentes colores, tornillos, abrazaderas, canaletas unistrut, abrazaderas, etc.</t>
  </si>
  <si>
    <t>Tomas de Corriente a 220V, 20A, Blanco, Con Toma de Tierra, Con Tapa, Nema, Cajas Rectangulares  de 2" x 4" EMT, Tubos PVC de 3/4", Curva PVC 3/4", Cable THHN, Conectores, reductores, tape de diferentes colores, tornillos, abrazaderas, canaletas unistrut, abrazaderas, etc.</t>
  </si>
  <si>
    <t>Luminarias Tipo Led en Plafón cuadrado 0.6m x 0.6m. 6,500k, similar panel 2X2.</t>
  </si>
  <si>
    <t>Soportes metálicos para topes en baños y  meseta del área de lactancia.</t>
  </si>
  <si>
    <t>Para soportar los topes de los lavamanos y meseta del área de lactancia, se construirán unos soportes tipo palometas de angulares de acero de 2"x2"x3/16".</t>
  </si>
  <si>
    <t>Topes de granito natural con Zócalo y cubre falta en baños y área de lactancia, colocados sobre gabinetes hechos en material hidrofugo, resistente al agua.</t>
  </si>
  <si>
    <t>Topes de granito natural con Zócalo y cubre falta en baños y área de lactancia, colocados sobre gabinetes hechos en material hidrofugo, resistente al agua.  Zócalos de 0.10mt, bullnose y cubre falta de 0.25 mt.</t>
  </si>
  <si>
    <t>Ranuras en piso para instalaciones eléctricas.</t>
  </si>
  <si>
    <t>Suministro y colocación de Extintores, incluyendo señalética:
- 5 unidades tipo ABC de 20 libras.
- 1 Ud tipo K de 2.5 Galones.
- 1 Ud HT de 10 libras.
- 1 Ud tipo CO2 de libras.</t>
  </si>
  <si>
    <t>Ranuras en piso para instalaciones electricas</t>
  </si>
  <si>
    <t>Instalación Puerta Flotante existente doble con dos paños fijos y transo (P00).</t>
  </si>
  <si>
    <t>Registros y soportes para corrida de canalizaciones, incluyendo mensajero.
- Longitud del recorrido 7.5 mts.
- Cantidad de registros = (3).</t>
  </si>
  <si>
    <t>Registros y soportes para corrida de canalizaciones, incluyendo mensajero.
- Longitud del recorrido 8.20 mts.
- Cantidad de registros = (3).</t>
  </si>
  <si>
    <r>
      <t xml:space="preserve">FASE 2 - LOCAL DEPARTAMENTOS SB - </t>
    </r>
    <r>
      <rPr>
        <b/>
        <sz val="16"/>
        <color rgb="FFFFFF00"/>
        <rFont val="Calibri"/>
        <family val="2"/>
      </rPr>
      <t>v2</t>
    </r>
  </si>
  <si>
    <r>
      <t xml:space="preserve">FASE 1 - LOCAL PROUSUARIO E IFIL - </t>
    </r>
    <r>
      <rPr>
        <b/>
        <sz val="16"/>
        <color rgb="FFFFFF00"/>
        <rFont val="Calibri"/>
        <family val="2"/>
      </rPr>
      <t>v2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</si>
</sst>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$-1C0A]#,##0.00"/>
    <numFmt numFmtId="166" formatCode="_(&quot;RD$&quot;* #,##0.00_);_(&quot;RD$&quot;* \(#,##0.00\);_(&quot;RD$&quot;* &quot;-&quot;??_);_(@_)"/>
    <numFmt numFmtId="167" formatCode="[$$-409]#,##0.00"/>
  </numFmts>
  <fonts count="42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</font>
    <font>
      <sz val="10"/>
      <color rgb="FF000000"/>
      <name val="Times New Roman"/>
      <family val="1"/>
    </font>
    <font>
      <sz val="10"/>
      <name val="MS Sans Serif"/>
      <family val="2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sz val="16"/>
      <color theme="0"/>
      <name val="Calibri"/>
      <family val="2"/>
    </font>
    <font>
      <b/>
      <sz val="16"/>
      <color theme="1" tint="0.24994659260841701"/>
      <name val="Calibri"/>
      <family val="2"/>
    </font>
    <font>
      <b/>
      <sz val="16"/>
      <color theme="7"/>
      <name val="Calibri"/>
      <family val="2"/>
    </font>
    <font>
      <sz val="16"/>
      <color rgb="FFFF0000"/>
      <name val="Calibri"/>
      <family val="2"/>
    </font>
    <font>
      <b/>
      <sz val="16"/>
      <name val="Calibri"/>
      <family val="2"/>
    </font>
    <font>
      <sz val="17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6"/>
      <color rgb="FFFFFF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14" fillId="0" borderId="0"/>
    <xf numFmtId="0" fontId="14" fillId="0" borderId="0" applyNumberFormat="0" applyFont="0" applyBorder="0" applyAlignment="0">
      <alignment horizontal="center"/>
    </xf>
    <xf numFmtId="44" fontId="16" fillId="0" borderId="0" applyFont="0" applyFill="0" applyBorder="0" applyAlignment="0" applyProtection="0"/>
    <xf numFmtId="0" fontId="13" fillId="0" borderId="0"/>
    <xf numFmtId="43" fontId="17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7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3" fillId="0" borderId="0"/>
    <xf numFmtId="167" fontId="17" fillId="0" borderId="0"/>
    <xf numFmtId="43" fontId="18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8" fillId="0" borderId="0"/>
    <xf numFmtId="0" fontId="18" fillId="0" borderId="0"/>
    <xf numFmtId="0" fontId="19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3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5" fillId="0" borderId="0"/>
    <xf numFmtId="0" fontId="20" fillId="0" borderId="0"/>
    <xf numFmtId="166" fontId="13" fillId="0" borderId="0" applyFont="0" applyFill="0" applyBorder="0" applyAlignment="0" applyProtection="0"/>
    <xf numFmtId="0" fontId="17" fillId="0" borderId="0"/>
    <xf numFmtId="0" fontId="13" fillId="0" borderId="0"/>
    <xf numFmtId="9" fontId="13" fillId="0" borderId="0" applyFont="0" applyFill="0" applyBorder="0" applyAlignment="0" applyProtection="0"/>
    <xf numFmtId="0" fontId="18" fillId="0" borderId="0"/>
    <xf numFmtId="9" fontId="16" fillId="0" borderId="0" applyFont="0" applyFill="0" applyBorder="0" applyAlignment="0" applyProtection="0"/>
    <xf numFmtId="0" fontId="22" fillId="0" borderId="0" applyFill="0" applyBorder="0" applyProtection="0">
      <alignment horizontal="left" wrapText="1"/>
    </xf>
    <xf numFmtId="9" fontId="23" fillId="0" borderId="0" applyFill="0" applyBorder="0" applyProtection="0">
      <alignment horizontal="center" vertical="center"/>
    </xf>
  </cellStyleXfs>
  <cellXfs count="143">
    <xf numFmtId="0" fontId="0" fillId="0" borderId="0" xfId="0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9" fontId="28" fillId="0" borderId="0" xfId="50" applyFo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/>
    <xf numFmtId="0" fontId="25" fillId="2" borderId="0" xfId="0" applyFont="1" applyFill="1"/>
    <xf numFmtId="2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29" fillId="0" borderId="0" xfId="0" applyFont="1"/>
    <xf numFmtId="2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4" fontId="25" fillId="0" borderId="0" xfId="0" applyNumberFormat="1" applyFont="1" applyAlignment="1">
      <alignment horizontal="right"/>
    </xf>
    <xf numFmtId="0" fontId="27" fillId="0" borderId="0" xfId="49" applyFont="1" applyAlignment="1">
      <alignment horizontal="center" wrapText="1"/>
    </xf>
    <xf numFmtId="2" fontId="32" fillId="4" borderId="3" xfId="0" applyNumberFormat="1" applyFont="1" applyFill="1" applyBorder="1" applyAlignment="1">
      <alignment horizontal="center" vertical="center"/>
    </xf>
    <xf numFmtId="44" fontId="32" fillId="4" borderId="9" xfId="3" applyFont="1" applyFill="1" applyBorder="1" applyAlignment="1">
      <alignment horizontal="right" vertical="center"/>
    </xf>
    <xf numFmtId="0" fontId="33" fillId="0" borderId="0" xfId="0" applyFont="1"/>
    <xf numFmtId="0" fontId="34" fillId="0" borderId="0" xfId="0" applyFont="1" applyAlignment="1">
      <alignment horizontal="left"/>
    </xf>
    <xf numFmtId="44" fontId="12" fillId="0" borderId="1" xfId="0" applyNumberFormat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0" fontId="34" fillId="0" borderId="0" xfId="0" applyFont="1"/>
    <xf numFmtId="2" fontId="34" fillId="0" borderId="2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left" vertical="center" wrapText="1"/>
    </xf>
    <xf numFmtId="0" fontId="35" fillId="0" borderId="1" xfId="1" applyFont="1" applyBorder="1" applyAlignment="1">
      <alignment horizontal="center" vertical="center"/>
    </xf>
    <xf numFmtId="164" fontId="34" fillId="0" borderId="12" xfId="0" applyNumberFormat="1" applyFont="1" applyBorder="1" applyAlignment="1">
      <alignment horizontal="left" vertical="center" wrapText="1"/>
    </xf>
    <xf numFmtId="2" fontId="34" fillId="0" borderId="12" xfId="0" applyNumberFormat="1" applyFont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left" vertical="center" wrapText="1"/>
    </xf>
    <xf numFmtId="1" fontId="26" fillId="2" borderId="3" xfId="0" applyNumberFormat="1" applyFont="1" applyFill="1" applyBorder="1" applyAlignment="1">
      <alignment horizontal="center" vertical="center"/>
    </xf>
    <xf numFmtId="1" fontId="26" fillId="2" borderId="4" xfId="0" applyNumberFormat="1" applyFont="1" applyFill="1" applyBorder="1" applyAlignment="1">
      <alignment horizontal="left" vertical="center"/>
    </xf>
    <xf numFmtId="1" fontId="26" fillId="2" borderId="4" xfId="0" applyNumberFormat="1" applyFont="1" applyFill="1" applyBorder="1" applyAlignment="1">
      <alignment horizontal="center" vertical="center"/>
    </xf>
    <xf numFmtId="164" fontId="26" fillId="2" borderId="9" xfId="0" applyNumberFormat="1" applyFont="1" applyFill="1" applyBorder="1" applyAlignment="1">
      <alignment horizontal="right" vertical="center" wrapText="1"/>
    </xf>
    <xf numFmtId="164" fontId="24" fillId="6" borderId="9" xfId="0" applyNumberFormat="1" applyFont="1" applyFill="1" applyBorder="1" applyAlignment="1">
      <alignment horizontal="right" vertical="center" wrapText="1"/>
    </xf>
    <xf numFmtId="2" fontId="34" fillId="0" borderId="13" xfId="0" applyNumberFormat="1" applyFont="1" applyBorder="1" applyAlignment="1">
      <alignment horizontal="center" vertical="center" wrapText="1"/>
    </xf>
    <xf numFmtId="10" fontId="34" fillId="0" borderId="2" xfId="48" applyNumberFormat="1" applyFont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2" fontId="34" fillId="0" borderId="5" xfId="0" applyNumberFormat="1" applyFont="1" applyBorder="1" applyAlignment="1">
      <alignment horizontal="center" vertical="center" wrapText="1"/>
    </xf>
    <xf numFmtId="10" fontId="34" fillId="0" borderId="1" xfId="48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2" fontId="34" fillId="0" borderId="11" xfId="0" applyNumberFormat="1" applyFont="1" applyBorder="1" applyAlignment="1">
      <alignment horizontal="center" vertical="center" wrapText="1"/>
    </xf>
    <xf numFmtId="10" fontId="34" fillId="0" borderId="12" xfId="48" applyNumberFormat="1" applyFont="1" applyBorder="1" applyAlignment="1">
      <alignment horizontal="center" vertical="center" wrapText="1"/>
    </xf>
    <xf numFmtId="164" fontId="34" fillId="0" borderId="12" xfId="0" applyNumberFormat="1" applyFont="1" applyBorder="1" applyAlignment="1">
      <alignment horizontal="center" vertical="center" wrapText="1"/>
    </xf>
    <xf numFmtId="44" fontId="32" fillId="6" borderId="9" xfId="3" applyFont="1" applyFill="1" applyBorder="1" applyAlignment="1">
      <alignment horizontal="right" vertical="center"/>
    </xf>
    <xf numFmtId="4" fontId="37" fillId="0" borderId="9" xfId="0" applyNumberFormat="1" applyFont="1" applyBorder="1" applyAlignment="1">
      <alignment horizontal="right" vertical="center"/>
    </xf>
    <xf numFmtId="165" fontId="24" fillId="3" borderId="16" xfId="0" applyNumberFormat="1" applyFont="1" applyFill="1" applyBorder="1" applyAlignment="1">
      <alignment horizontal="right" vertical="center"/>
    </xf>
    <xf numFmtId="164" fontId="34" fillId="0" borderId="1" xfId="0" applyNumberFormat="1" applyFont="1" applyBorder="1" applyAlignment="1">
      <alignment horizontal="left" vertical="top" wrapText="1"/>
    </xf>
    <xf numFmtId="0" fontId="32" fillId="4" borderId="4" xfId="0" applyFont="1" applyFill="1" applyBorder="1" applyAlignment="1">
      <alignment vertical="center" wrapText="1"/>
    </xf>
    <xf numFmtId="44" fontId="34" fillId="0" borderId="7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12" fillId="0" borderId="2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44" fontId="9" fillId="0" borderId="2" xfId="0" applyNumberFormat="1" applyFont="1" applyBorder="1" applyAlignment="1">
      <alignment horizontal="center" vertical="center"/>
    </xf>
    <xf numFmtId="44" fontId="34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32" fillId="4" borderId="4" xfId="0" applyNumberFormat="1" applyFont="1" applyFill="1" applyBorder="1" applyAlignment="1">
      <alignment vertical="center" wrapText="1"/>
    </xf>
    <xf numFmtId="2" fontId="9" fillId="0" borderId="2" xfId="0" applyNumberFormat="1" applyFont="1" applyBorder="1" applyAlignment="1">
      <alignment horizontal="center" vertical="center"/>
    </xf>
    <xf numFmtId="44" fontId="26" fillId="2" borderId="9" xfId="0" applyNumberFormat="1" applyFont="1" applyFill="1" applyBorder="1" applyAlignment="1">
      <alignment horizontal="right" vertical="center" wrapText="1"/>
    </xf>
    <xf numFmtId="44" fontId="24" fillId="6" borderId="9" xfId="0" applyNumberFormat="1" applyFont="1" applyFill="1" applyBorder="1" applyAlignment="1">
      <alignment horizontal="right" vertical="center" wrapText="1"/>
    </xf>
    <xf numFmtId="2" fontId="32" fillId="4" borderId="10" xfId="0" applyNumberFormat="1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vertical="center" wrapText="1"/>
    </xf>
    <xf numFmtId="2" fontId="32" fillId="4" borderId="6" xfId="0" applyNumberFormat="1" applyFont="1" applyFill="1" applyBorder="1" applyAlignment="1">
      <alignment vertical="center" wrapText="1"/>
    </xf>
    <xf numFmtId="44" fontId="32" fillId="4" borderId="16" xfId="3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2" fontId="39" fillId="5" borderId="14" xfId="0" applyNumberFormat="1" applyFont="1" applyFill="1" applyBorder="1" applyAlignment="1">
      <alignment horizontal="center" vertical="center"/>
    </xf>
    <xf numFmtId="164" fontId="39" fillId="5" borderId="15" xfId="0" applyNumberFormat="1" applyFont="1" applyFill="1" applyBorder="1" applyAlignment="1">
      <alignment horizontal="center" vertical="center" wrapText="1"/>
    </xf>
    <xf numFmtId="0" fontId="39" fillId="5" borderId="15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/>
    </xf>
    <xf numFmtId="0" fontId="37" fillId="0" borderId="0" xfId="0" applyFont="1"/>
    <xf numFmtId="0" fontId="25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" fontId="26" fillId="2" borderId="4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wrapText="1"/>
    </xf>
    <xf numFmtId="0" fontId="29" fillId="0" borderId="0" xfId="0" applyFont="1" applyAlignment="1">
      <alignment wrapText="1"/>
    </xf>
    <xf numFmtId="2" fontId="39" fillId="5" borderId="18" xfId="0" applyNumberFormat="1" applyFont="1" applyFill="1" applyBorder="1" applyAlignment="1">
      <alignment horizontal="center" vertical="center"/>
    </xf>
    <xf numFmtId="164" fontId="39" fillId="5" borderId="19" xfId="0" applyNumberFormat="1" applyFont="1" applyFill="1" applyBorder="1" applyAlignment="1">
      <alignment horizontal="center" vertical="center" wrapText="1"/>
    </xf>
    <xf numFmtId="0" fontId="39" fillId="5" borderId="19" xfId="0" applyFont="1" applyFill="1" applyBorder="1" applyAlignment="1">
      <alignment horizontal="center" vertical="center" wrapText="1"/>
    </xf>
    <xf numFmtId="0" fontId="39" fillId="5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4" fontId="12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2" fontId="12" fillId="0" borderId="21" xfId="0" applyNumberFormat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1" fontId="32" fillId="4" borderId="4" xfId="0" applyNumberFormat="1" applyFont="1" applyFill="1" applyBorder="1" applyAlignment="1">
      <alignment vertical="center"/>
    </xf>
    <xf numFmtId="1" fontId="36" fillId="6" borderId="4" xfId="0" applyNumberFormat="1" applyFont="1" applyFill="1" applyBorder="1" applyAlignment="1">
      <alignment vertical="center"/>
    </xf>
    <xf numFmtId="2" fontId="3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3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35" fillId="0" borderId="2" xfId="1" applyFont="1" applyBorder="1" applyAlignment="1">
      <alignment horizontal="center" vertical="center"/>
    </xf>
    <xf numFmtId="0" fontId="25" fillId="0" borderId="0" xfId="0" applyFont="1" applyAlignment="1">
      <alignment horizontal="right" wrapText="1"/>
    </xf>
    <xf numFmtId="44" fontId="12" fillId="0" borderId="1" xfId="0" applyNumberFormat="1" applyFont="1" applyBorder="1" applyAlignment="1" applyProtection="1">
      <alignment horizontal="center" vertical="center"/>
      <protection locked="0"/>
    </xf>
    <xf numFmtId="44" fontId="9" fillId="0" borderId="1" xfId="0" applyNumberFormat="1" applyFont="1" applyBorder="1" applyAlignment="1" applyProtection="1">
      <alignment horizontal="center" vertical="center"/>
      <protection locked="0"/>
    </xf>
    <xf numFmtId="44" fontId="12" fillId="0" borderId="2" xfId="0" applyNumberFormat="1" applyFont="1" applyBorder="1" applyAlignment="1" applyProtection="1">
      <alignment horizontal="center" vertical="center"/>
      <protection locked="0"/>
    </xf>
    <xf numFmtId="0" fontId="32" fillId="4" borderId="4" xfId="0" applyFont="1" applyFill="1" applyBorder="1" applyAlignment="1" applyProtection="1">
      <alignment vertical="center" wrapText="1"/>
      <protection locked="0"/>
    </xf>
    <xf numFmtId="44" fontId="34" fillId="0" borderId="1" xfId="3" applyFont="1" applyFill="1" applyBorder="1" applyAlignment="1" applyProtection="1">
      <alignment horizontal="center" vertical="center" wrapText="1"/>
      <protection locked="0"/>
    </xf>
    <xf numFmtId="44" fontId="7" fillId="0" borderId="1" xfId="0" applyNumberFormat="1" applyFont="1" applyBorder="1" applyAlignment="1" applyProtection="1">
      <alignment horizontal="center" vertical="center"/>
      <protection locked="0"/>
    </xf>
    <xf numFmtId="44" fontId="34" fillId="0" borderId="1" xfId="3" applyFont="1" applyBorder="1" applyAlignment="1" applyProtection="1">
      <alignment horizontal="center" vertical="center"/>
      <protection locked="0"/>
    </xf>
    <xf numFmtId="44" fontId="34" fillId="0" borderId="1" xfId="3" applyFont="1" applyFill="1" applyBorder="1" applyAlignment="1" applyProtection="1">
      <alignment horizontal="center" vertical="center"/>
      <protection locked="0"/>
    </xf>
    <xf numFmtId="44" fontId="12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2" fillId="4" borderId="6" xfId="0" applyFont="1" applyFill="1" applyBorder="1" applyAlignment="1" applyProtection="1">
      <alignment vertical="center" wrapText="1"/>
      <protection locked="0"/>
    </xf>
    <xf numFmtId="44" fontId="3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9" fontId="28" fillId="0" borderId="17" xfId="50" applyFont="1" applyBorder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9" fontId="28" fillId="0" borderId="0" xfId="50" applyFont="1" applyProtection="1">
      <alignment horizontal="center" vertical="center"/>
      <protection locked="0"/>
    </xf>
    <xf numFmtId="0" fontId="25" fillId="0" borderId="0" xfId="0" applyFont="1" applyAlignment="1" applyProtection="1">
      <alignment horizontal="right" vertical="center"/>
      <protection locked="0"/>
    </xf>
    <xf numFmtId="2" fontId="34" fillId="0" borderId="2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1" fontId="36" fillId="0" borderId="3" xfId="0" applyNumberFormat="1" applyFont="1" applyBorder="1" applyAlignment="1">
      <alignment horizontal="left" vertical="center"/>
    </xf>
    <xf numFmtId="1" fontId="36" fillId="0" borderId="4" xfId="0" applyNumberFormat="1" applyFont="1" applyBorder="1" applyAlignment="1">
      <alignment horizontal="left" vertical="center"/>
    </xf>
    <xf numFmtId="2" fontId="24" fillId="3" borderId="10" xfId="0" applyNumberFormat="1" applyFont="1" applyFill="1" applyBorder="1" applyAlignment="1">
      <alignment horizontal="right" vertical="center" indent="1"/>
    </xf>
    <xf numFmtId="2" fontId="24" fillId="3" borderId="6" xfId="0" applyNumberFormat="1" applyFont="1" applyFill="1" applyBorder="1" applyAlignment="1">
      <alignment horizontal="right" vertical="center" indent="1"/>
    </xf>
    <xf numFmtId="0" fontId="30" fillId="0" borderId="0" xfId="49" applyFont="1" applyFill="1" applyAlignment="1" applyProtection="1">
      <alignment horizontal="center" vertical="center" wrapText="1"/>
      <protection locked="0"/>
    </xf>
    <xf numFmtId="0" fontId="30" fillId="0" borderId="0" xfId="49" applyFont="1" applyFill="1" applyAlignment="1" applyProtection="1">
      <alignment horizontal="center" vertical="center"/>
      <protection locked="0"/>
    </xf>
    <xf numFmtId="0" fontId="31" fillId="5" borderId="0" xfId="49" applyFont="1" applyFill="1" applyAlignment="1">
      <alignment horizontal="center" vertical="center"/>
    </xf>
    <xf numFmtId="0" fontId="24" fillId="5" borderId="17" xfId="49" applyFont="1" applyFill="1" applyBorder="1" applyAlignment="1">
      <alignment horizontal="center" vertical="center"/>
    </xf>
    <xf numFmtId="1" fontId="32" fillId="6" borderId="3" xfId="0" applyNumberFormat="1" applyFont="1" applyFill="1" applyBorder="1" applyAlignment="1">
      <alignment horizontal="left" vertical="center"/>
    </xf>
    <xf numFmtId="1" fontId="32" fillId="6" borderId="4" xfId="0" applyNumberFormat="1" applyFont="1" applyFill="1" applyBorder="1" applyAlignment="1">
      <alignment horizontal="left" vertical="center"/>
    </xf>
    <xf numFmtId="1" fontId="32" fillId="4" borderId="3" xfId="0" applyNumberFormat="1" applyFont="1" applyFill="1" applyBorder="1" applyAlignment="1">
      <alignment horizontal="right" vertical="center"/>
    </xf>
    <xf numFmtId="1" fontId="32" fillId="4" borderId="4" xfId="0" applyNumberFormat="1" applyFont="1" applyFill="1" applyBorder="1" applyAlignment="1">
      <alignment horizontal="right" vertical="center"/>
    </xf>
    <xf numFmtId="1" fontId="36" fillId="6" borderId="3" xfId="0" applyNumberFormat="1" applyFont="1" applyFill="1" applyBorder="1" applyAlignment="1">
      <alignment horizontal="right" vertical="center"/>
    </xf>
    <xf numFmtId="1" fontId="36" fillId="6" borderId="4" xfId="0" applyNumberFormat="1" applyFont="1" applyFill="1" applyBorder="1" applyAlignment="1">
      <alignment horizontal="right" vertical="center"/>
    </xf>
  </cellXfs>
  <cellStyles count="51">
    <cellStyle name="Activity" xfId="49" xr:uid="{2003728F-1873-4E04-97D4-F5E1B46EFFC4}"/>
    <cellStyle name="Millares [0] 3" xfId="15" xr:uid="{C344754A-1F22-46E3-A13C-776AA32E7794}"/>
    <cellStyle name="Millares [0] 5" xfId="7" xr:uid="{6905FF06-5931-44F2-817F-A3FAEACEEBC9}"/>
    <cellStyle name="Millares 10" xfId="40" xr:uid="{3D3B8E61-704E-41E2-8522-19F975C5B969}"/>
    <cellStyle name="Millares 10 2" xfId="14" xr:uid="{7AD39131-92D0-4CE1-9E9A-79641C77E5EC}"/>
    <cellStyle name="Millares 2" xfId="11" xr:uid="{C7321A0F-E056-4A49-8D7A-8E39EE39E19B}"/>
    <cellStyle name="Millares 2 2" xfId="12" xr:uid="{059376D0-E610-4305-BD63-EC7861EC68C1}"/>
    <cellStyle name="Millares 2 2 2 2" xfId="18" xr:uid="{776D533C-420E-4880-9A36-C46DABE7AE8A}"/>
    <cellStyle name="Millares 2 4" xfId="10" xr:uid="{11DA2AD7-B39E-42D0-A341-929950728C1A}"/>
    <cellStyle name="Millares 2 4 2" xfId="28" xr:uid="{6BD84DB8-537A-400D-8A71-2AA1FEED2133}"/>
    <cellStyle name="Millares 3" xfId="5" xr:uid="{2F6F02FE-4AD5-4F71-A34F-6B02804F8FD9}"/>
    <cellStyle name="Millares 3 2" xfId="25" xr:uid="{E11109DD-1E7D-49EB-8586-51682FE6392F}"/>
    <cellStyle name="Millares 4" xfId="34" xr:uid="{854B5918-9A11-41EA-B8E9-81E9515FA8CF}"/>
    <cellStyle name="Millares 4 2" xfId="26" xr:uid="{8D8B3ABF-C159-44A7-ACD4-788D894C6BDE}"/>
    <cellStyle name="Millares 5" xfId="31" xr:uid="{0730165C-EF6F-42BE-87D9-0F01291BA1B7}"/>
    <cellStyle name="Millares 6" xfId="36" xr:uid="{265F434D-BE3E-4C77-9136-29BFB399B0A1}"/>
    <cellStyle name="Millares 7" xfId="38" xr:uid="{0C58CEC4-C2D2-4859-80FA-B2864DFE8079}"/>
    <cellStyle name="Millares 8" xfId="39" xr:uid="{DBE36D51-DB03-41FA-A070-194D332B25B0}"/>
    <cellStyle name="Millares 9" xfId="8" xr:uid="{EF9DF4FA-C9D9-4798-A703-B92F7D8810C1}"/>
    <cellStyle name="Moneda" xfId="3" builtinId="4"/>
    <cellStyle name="Moneda 2" xfId="43" xr:uid="{1C99E7A9-060B-4C7D-8B4F-CC04B7503AED}"/>
    <cellStyle name="Moneda 3" xfId="27" xr:uid="{4B5D8048-FDCC-47BE-A9D3-8495F4BAA81F}"/>
    <cellStyle name="Moneda 4" xfId="30" xr:uid="{F32850B7-4D32-4B2B-ACFF-70541754607D}"/>
    <cellStyle name="Moneda 4 6" xfId="44" xr:uid="{7BD183D7-FA1B-4C73-82DC-E31C377AFF56}"/>
    <cellStyle name="Normal" xfId="0" builtinId="0"/>
    <cellStyle name="Normal 10" xfId="22" xr:uid="{C0427314-2670-4EA8-A689-C9AD04BC60E4}"/>
    <cellStyle name="Normal 13" xfId="16" xr:uid="{2899B22C-4F07-47FD-9006-0C68D1265014}"/>
    <cellStyle name="Normal 15" xfId="17" xr:uid="{557CADFD-556B-4FEF-AF95-8DE1953D77EB}"/>
    <cellStyle name="Normal 2" xfId="1" xr:uid="{00000000-0005-0000-0000-000001000000}"/>
    <cellStyle name="Normal 2 2" xfId="6" xr:uid="{BE8EB162-6542-4426-B31E-42C39BBDEB71}"/>
    <cellStyle name="Normal 2 2 2 2" xfId="13" xr:uid="{0AB85CF7-4F51-491E-A165-44FC3B7A9B91}"/>
    <cellStyle name="Normal 2 3" xfId="35" xr:uid="{A8998796-F058-4C6E-AAF6-133481C388BA}"/>
    <cellStyle name="Normal 2_Presupuesto Obras Civiles." xfId="47" xr:uid="{19ADA480-4430-4EB7-951F-6DACCF915694}"/>
    <cellStyle name="Normal 20" xfId="41" xr:uid="{B1CFA063-DFF8-4D65-9523-FF7B3F6918F5}"/>
    <cellStyle name="Normal 3" xfId="19" xr:uid="{8F2FF930-E07F-4D8C-A2A4-323FFA1E21DE}"/>
    <cellStyle name="Normal 3 2" xfId="45" xr:uid="{4801AAA1-C663-4B39-939F-0A7CD6F820BB}"/>
    <cellStyle name="Normal 4" xfId="24" xr:uid="{48CB702F-17EA-4179-B4DB-35552698A903}"/>
    <cellStyle name="Normal 4 2" xfId="21" xr:uid="{60446F9D-60B8-4C6D-85C5-60427FBD4A15}"/>
    <cellStyle name="Normal 5" xfId="33" xr:uid="{535856BD-BB80-4711-9889-0825EC1013CF}"/>
    <cellStyle name="Normal 6" xfId="29" xr:uid="{6F87482A-6037-4A30-95B8-72A23DCEA9AA}"/>
    <cellStyle name="Normal 7" xfId="4" xr:uid="{D5D5D5B2-D053-4879-B236-5A41FCC3B6D6}"/>
    <cellStyle name="Normal 7 2 3" xfId="32" xr:uid="{DA0007DF-017E-4479-B94F-BC3178C85F2C}"/>
    <cellStyle name="Normal 8" xfId="9" xr:uid="{45AE397D-0179-4DD4-92D0-53DCC1AD6FE5}"/>
    <cellStyle name="Normal 8 2" xfId="23" xr:uid="{3DA92900-AABD-41F1-9A9B-21029D69B52D}"/>
    <cellStyle name="Normal 9" xfId="42" xr:uid="{749ED02F-A807-463A-9D89-AD34F6E4CC6D}"/>
    <cellStyle name="Percent Complete" xfId="50" xr:uid="{24C8D879-4DC0-4B5A-8471-48829B35AB4B}"/>
    <cellStyle name="Porcentaje" xfId="48" builtinId="5"/>
    <cellStyle name="Porcentaje 2" xfId="20" xr:uid="{394A898D-24D9-4C8F-9158-B3F64C066028}"/>
    <cellStyle name="Porcentaje 2 2" xfId="46" xr:uid="{9B9C845E-FB8A-4E3E-BB0A-0D2DB733D4B6}"/>
    <cellStyle name="Porcentaje 3" xfId="37" xr:uid="{7FA78D42-1193-4B35-9177-57645C438325}"/>
    <cellStyle name="TIMES NEW ROMAN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2845785</xdr:colOff>
      <xdr:row>0</xdr:row>
      <xdr:rowOff>198802</xdr:rowOff>
    </xdr:from>
    <xdr:to>
      <xdr:col>4</xdr:col>
      <xdr:colOff>494497</xdr:colOff>
      <xdr:row>2</xdr:row>
      <xdr:rowOff>101908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D28098-5ADF-4AC8-BF5E-A786EF47D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5360" y="198802"/>
          <a:ext cx="6051123" cy="436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41512</xdr:colOff>
      <xdr:row>0</xdr:row>
      <xdr:rowOff>185915</xdr:rowOff>
    </xdr:from>
    <xdr:to>
      <xdr:col>5</xdr:col>
      <xdr:colOff>113175</xdr:colOff>
      <xdr:row>2</xdr:row>
      <xdr:rowOff>89021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02C433-3655-43C1-938B-B7AF08E2E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100" y="185915"/>
          <a:ext cx="6055605" cy="440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2719A-1A7E-44E5-906D-57B3DD950361}">
  <sheetPr>
    <pageSetUpPr fitToPage="1"/>
  </sheetPr>
  <dimension ref="A3:BM280"/>
  <sheetViews>
    <sheetView view="pageBreakPreview" topLeftCell="A5" zoomScale="98" zoomScaleNormal="40" zoomScaleSheetLayoutView="98" workbookViewId="0">
      <selection activeCell="M14" sqref="M14"/>
    </sheetView>
  </sheetViews>
  <sheetFormatPr baseColWidth="10" defaultColWidth="8.796875" defaultRowHeight="21" x14ac:dyDescent="0.35"/>
  <cols>
    <col min="1" max="1" width="4.8984375" style="1" customWidth="1"/>
    <col min="2" max="2" width="36.3984375" style="83" customWidth="1"/>
    <col min="3" max="3" width="43.3984375" style="83" customWidth="1"/>
    <col min="4" max="4" width="8.3984375" style="7" bestFit="1" customWidth="1"/>
    <col min="5" max="5" width="6.796875" style="5" bestFit="1" customWidth="1"/>
    <col min="6" max="6" width="10.69921875" style="1" customWidth="1"/>
    <col min="7" max="7" width="14.69921875" style="13" bestFit="1" customWidth="1"/>
    <col min="8" max="16384" width="8.796875" style="5"/>
  </cols>
  <sheetData>
    <row r="3" spans="1:65" x14ac:dyDescent="0.35">
      <c r="A3" s="14"/>
      <c r="B3" s="79"/>
      <c r="C3" s="79"/>
      <c r="D3" s="2"/>
      <c r="E3" s="3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5" ht="44.25" customHeight="1" x14ac:dyDescent="0.35">
      <c r="A4" s="133" t="s">
        <v>15</v>
      </c>
      <c r="B4" s="134"/>
      <c r="C4" s="134"/>
      <c r="D4" s="134"/>
      <c r="E4" s="134"/>
      <c r="F4" s="134"/>
      <c r="G4" s="13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5" ht="25.5" customHeight="1" x14ac:dyDescent="0.35">
      <c r="A5" s="135" t="s">
        <v>174</v>
      </c>
      <c r="B5" s="135"/>
      <c r="C5" s="135"/>
      <c r="D5" s="135"/>
      <c r="E5" s="135"/>
      <c r="F5" s="135"/>
      <c r="G5" s="13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5" x14ac:dyDescent="0.35">
      <c r="A6" s="14"/>
      <c r="B6" s="79"/>
      <c r="C6" s="106" t="s">
        <v>237</v>
      </c>
      <c r="D6" s="120"/>
      <c r="E6" s="121"/>
      <c r="F6" s="120"/>
      <c r="G6" s="12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65" x14ac:dyDescent="0.35">
      <c r="A7" s="14"/>
      <c r="B7" s="79"/>
      <c r="C7" s="106" t="s">
        <v>238</v>
      </c>
      <c r="D7" s="123"/>
      <c r="E7" s="124"/>
      <c r="F7" s="123"/>
      <c r="G7" s="12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1:65" ht="25.5" customHeight="1" x14ac:dyDescent="0.35">
      <c r="A8" s="136" t="s">
        <v>312</v>
      </c>
      <c r="B8" s="136"/>
      <c r="C8" s="136"/>
      <c r="D8" s="136"/>
      <c r="E8" s="136"/>
      <c r="F8" s="136"/>
      <c r="G8" s="13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</row>
    <row r="9" spans="1:65" s="78" customFormat="1" ht="35.25" thickBot="1" x14ac:dyDescent="0.35">
      <c r="A9" s="85" t="s">
        <v>132</v>
      </c>
      <c r="B9" s="86" t="s">
        <v>133</v>
      </c>
      <c r="C9" s="86" t="s">
        <v>5</v>
      </c>
      <c r="D9" s="87" t="s">
        <v>6</v>
      </c>
      <c r="E9" s="87" t="s">
        <v>7</v>
      </c>
      <c r="F9" s="87" t="s">
        <v>16</v>
      </c>
      <c r="G9" s="88" t="s">
        <v>17</v>
      </c>
    </row>
    <row r="10" spans="1:65" s="17" customFormat="1" ht="20.25" customHeight="1" thickBot="1" x14ac:dyDescent="0.3">
      <c r="A10" s="15">
        <v>1</v>
      </c>
      <c r="B10" s="48" t="s">
        <v>23</v>
      </c>
      <c r="C10" s="48"/>
      <c r="D10" s="48"/>
      <c r="E10" s="48"/>
      <c r="F10" s="48"/>
      <c r="G10" s="16">
        <f>SUBTOTAL(9,G11:G21)</f>
        <v>0</v>
      </c>
    </row>
    <row r="11" spans="1:65" s="17" customFormat="1" ht="45" x14ac:dyDescent="0.25">
      <c r="A11" s="21">
        <f>A10+0.01</f>
        <v>1.01</v>
      </c>
      <c r="B11" s="89" t="s">
        <v>134</v>
      </c>
      <c r="C11" s="116" t="s">
        <v>240</v>
      </c>
      <c r="D11" s="53">
        <v>76.783000000000001</v>
      </c>
      <c r="E11" s="26" t="s">
        <v>26</v>
      </c>
      <c r="F11" s="107"/>
      <c r="G11" s="20">
        <f>D11*F11</f>
        <v>0</v>
      </c>
    </row>
    <row r="12" spans="1:65" s="18" customFormat="1" ht="45" x14ac:dyDescent="0.25">
      <c r="A12" s="21">
        <f t="shared" ref="A12:A21" si="0">A11+0.01</f>
        <v>1.02</v>
      </c>
      <c r="B12" s="89" t="s">
        <v>74</v>
      </c>
      <c r="C12" s="89" t="s">
        <v>77</v>
      </c>
      <c r="D12" s="53">
        <v>1</v>
      </c>
      <c r="E12" s="26" t="s">
        <v>22</v>
      </c>
      <c r="F12" s="107"/>
      <c r="G12" s="20">
        <f t="shared" ref="G12:G21" si="1">D12*F12</f>
        <v>0</v>
      </c>
    </row>
    <row r="13" spans="1:65" s="18" customFormat="1" ht="15" x14ac:dyDescent="0.25">
      <c r="A13" s="21">
        <f t="shared" si="0"/>
        <v>1.03</v>
      </c>
      <c r="B13" s="89" t="s">
        <v>136</v>
      </c>
      <c r="C13" s="89" t="s">
        <v>135</v>
      </c>
      <c r="D13" s="53">
        <v>351.45</v>
      </c>
      <c r="E13" s="26" t="s">
        <v>26</v>
      </c>
      <c r="F13" s="107"/>
      <c r="G13" s="20">
        <f t="shared" si="1"/>
        <v>0</v>
      </c>
    </row>
    <row r="14" spans="1:65" s="18" customFormat="1" ht="30" x14ac:dyDescent="0.25">
      <c r="A14" s="21">
        <f t="shared" si="0"/>
        <v>1.04</v>
      </c>
      <c r="B14" s="116" t="s">
        <v>241</v>
      </c>
      <c r="C14" s="116" t="s">
        <v>242</v>
      </c>
      <c r="D14" s="53">
        <v>309.74720000000002</v>
      </c>
      <c r="E14" s="26" t="s">
        <v>26</v>
      </c>
      <c r="F14" s="107"/>
      <c r="G14" s="20">
        <f t="shared" si="1"/>
        <v>0</v>
      </c>
    </row>
    <row r="15" spans="1:65" s="18" customFormat="1" ht="30" x14ac:dyDescent="0.25">
      <c r="A15" s="21">
        <f t="shared" si="0"/>
        <v>1.05</v>
      </c>
      <c r="B15" s="116" t="s">
        <v>243</v>
      </c>
      <c r="C15" s="116" t="s">
        <v>244</v>
      </c>
      <c r="D15" s="53">
        <v>8</v>
      </c>
      <c r="E15" s="26" t="s">
        <v>18</v>
      </c>
      <c r="F15" s="107"/>
      <c r="G15" s="20">
        <f t="shared" si="1"/>
        <v>0</v>
      </c>
    </row>
    <row r="16" spans="1:65" s="18" customFormat="1" ht="15" x14ac:dyDescent="0.25">
      <c r="A16" s="21">
        <f t="shared" si="0"/>
        <v>1.06</v>
      </c>
      <c r="B16" s="89" t="s">
        <v>137</v>
      </c>
      <c r="C16" s="89" t="s">
        <v>138</v>
      </c>
      <c r="D16" s="53">
        <v>179.32400000000001</v>
      </c>
      <c r="E16" s="26" t="s">
        <v>26</v>
      </c>
      <c r="F16" s="107"/>
      <c r="G16" s="20">
        <f t="shared" si="1"/>
        <v>0</v>
      </c>
    </row>
    <row r="17" spans="1:7" s="18" customFormat="1" ht="15" x14ac:dyDescent="0.25">
      <c r="A17" s="21">
        <f t="shared" si="0"/>
        <v>1.07</v>
      </c>
      <c r="B17" s="89" t="s">
        <v>88</v>
      </c>
      <c r="C17" s="89" t="s">
        <v>85</v>
      </c>
      <c r="D17" s="53">
        <v>32.413999999999994</v>
      </c>
      <c r="E17" s="26" t="s">
        <v>26</v>
      </c>
      <c r="F17" s="107"/>
      <c r="G17" s="20">
        <f t="shared" si="1"/>
        <v>0</v>
      </c>
    </row>
    <row r="18" spans="1:7" s="18" customFormat="1" ht="60" x14ac:dyDescent="0.25">
      <c r="A18" s="21">
        <f t="shared" si="0"/>
        <v>1.08</v>
      </c>
      <c r="B18" s="25" t="s">
        <v>245</v>
      </c>
      <c r="C18" s="116" t="s">
        <v>246</v>
      </c>
      <c r="D18" s="60">
        <v>1</v>
      </c>
      <c r="E18" s="55" t="s">
        <v>22</v>
      </c>
      <c r="F18" s="108"/>
      <c r="G18" s="20">
        <f t="shared" si="1"/>
        <v>0</v>
      </c>
    </row>
    <row r="19" spans="1:7" s="18" customFormat="1" ht="30" x14ac:dyDescent="0.25">
      <c r="A19" s="21">
        <f t="shared" si="0"/>
        <v>1.0900000000000001</v>
      </c>
      <c r="B19" s="25" t="s">
        <v>90</v>
      </c>
      <c r="C19" s="25" t="s">
        <v>78</v>
      </c>
      <c r="D19" s="53">
        <v>65.472730000000013</v>
      </c>
      <c r="E19" s="26" t="s">
        <v>70</v>
      </c>
      <c r="F19" s="107"/>
      <c r="G19" s="20">
        <f t="shared" si="1"/>
        <v>0</v>
      </c>
    </row>
    <row r="20" spans="1:7" s="18" customFormat="1" ht="15" x14ac:dyDescent="0.25">
      <c r="A20" s="21">
        <f t="shared" si="0"/>
        <v>1.1000000000000001</v>
      </c>
      <c r="B20" s="25" t="s">
        <v>87</v>
      </c>
      <c r="C20" s="25" t="s">
        <v>72</v>
      </c>
      <c r="D20" s="54">
        <v>65.472730000000013</v>
      </c>
      <c r="E20" s="72" t="s">
        <v>91</v>
      </c>
      <c r="F20" s="107"/>
      <c r="G20" s="20">
        <f t="shared" si="1"/>
        <v>0</v>
      </c>
    </row>
    <row r="21" spans="1:7" s="18" customFormat="1" ht="15.75" thickBot="1" x14ac:dyDescent="0.3">
      <c r="A21" s="21">
        <f t="shared" si="0"/>
        <v>1.1100000000000001</v>
      </c>
      <c r="B21" s="25" t="s">
        <v>25</v>
      </c>
      <c r="C21" s="29" t="s">
        <v>25</v>
      </c>
      <c r="D21" s="53">
        <v>1</v>
      </c>
      <c r="E21" s="51" t="s">
        <v>22</v>
      </c>
      <c r="F21" s="109"/>
      <c r="G21" s="20">
        <f t="shared" si="1"/>
        <v>0</v>
      </c>
    </row>
    <row r="22" spans="1:7" s="18" customFormat="1" ht="16.5" thickBot="1" x14ac:dyDescent="0.3">
      <c r="A22" s="15">
        <v>2</v>
      </c>
      <c r="B22" s="48" t="s">
        <v>81</v>
      </c>
      <c r="C22" s="48"/>
      <c r="D22" s="59"/>
      <c r="E22" s="48"/>
      <c r="F22" s="110"/>
      <c r="G22" s="16">
        <f>SUBTOTAL(9,G23:G36)</f>
        <v>0</v>
      </c>
    </row>
    <row r="23" spans="1:7" s="18" customFormat="1" ht="60" x14ac:dyDescent="0.25">
      <c r="A23" s="21">
        <f>A22+0.01</f>
        <v>2.0099999999999998</v>
      </c>
      <c r="B23" s="25" t="s">
        <v>247</v>
      </c>
      <c r="C23" s="25" t="s">
        <v>248</v>
      </c>
      <c r="D23" s="68">
        <v>5</v>
      </c>
      <c r="E23" s="26" t="s">
        <v>18</v>
      </c>
      <c r="F23" s="111"/>
      <c r="G23" s="57">
        <f>+F23*D23</f>
        <v>0</v>
      </c>
    </row>
    <row r="24" spans="1:7" s="18" customFormat="1" ht="30" x14ac:dyDescent="0.25">
      <c r="A24" s="21">
        <f t="shared" ref="A24:A36" si="2">A23+0.01</f>
        <v>2.0199999999999996</v>
      </c>
      <c r="B24" s="25" t="s">
        <v>140</v>
      </c>
      <c r="C24" s="25" t="s">
        <v>249</v>
      </c>
      <c r="D24" s="68">
        <v>2</v>
      </c>
      <c r="E24" s="26" t="s">
        <v>18</v>
      </c>
      <c r="F24" s="111"/>
      <c r="G24" s="57">
        <f t="shared" ref="G24:G36" si="3">+F24*D24</f>
        <v>0</v>
      </c>
    </row>
    <row r="25" spans="1:7" s="18" customFormat="1" ht="45" x14ac:dyDescent="0.25">
      <c r="A25" s="21">
        <f t="shared" si="2"/>
        <v>2.0299999999999994</v>
      </c>
      <c r="B25" s="25" t="s">
        <v>139</v>
      </c>
      <c r="C25" s="25" t="s">
        <v>226</v>
      </c>
      <c r="D25" s="68">
        <v>2</v>
      </c>
      <c r="E25" s="26" t="s">
        <v>18</v>
      </c>
      <c r="F25" s="111"/>
      <c r="G25" s="57">
        <f t="shared" si="3"/>
        <v>0</v>
      </c>
    </row>
    <row r="26" spans="1:7" s="18" customFormat="1" ht="15" x14ac:dyDescent="0.25">
      <c r="A26" s="21">
        <f t="shared" si="2"/>
        <v>2.0399999999999991</v>
      </c>
      <c r="B26" s="25" t="s">
        <v>197</v>
      </c>
      <c r="C26" s="25" t="s">
        <v>225</v>
      </c>
      <c r="D26" s="68">
        <v>7.8</v>
      </c>
      <c r="E26" s="26" t="s">
        <v>198</v>
      </c>
      <c r="F26" s="111"/>
      <c r="G26" s="57">
        <f t="shared" si="3"/>
        <v>0</v>
      </c>
    </row>
    <row r="27" spans="1:7" s="18" customFormat="1" ht="75" x14ac:dyDescent="0.25">
      <c r="A27" s="21">
        <f t="shared" si="2"/>
        <v>2.0499999999999989</v>
      </c>
      <c r="B27" s="25" t="s">
        <v>308</v>
      </c>
      <c r="C27" s="25" t="s">
        <v>250</v>
      </c>
      <c r="D27" s="21">
        <v>1</v>
      </c>
      <c r="E27" s="26" t="s">
        <v>18</v>
      </c>
      <c r="F27" s="111"/>
      <c r="G27" s="57">
        <f t="shared" si="3"/>
        <v>0</v>
      </c>
    </row>
    <row r="28" spans="1:7" s="18" customFormat="1" ht="75" x14ac:dyDescent="0.25">
      <c r="A28" s="21">
        <f t="shared" si="2"/>
        <v>2.0599999999999987</v>
      </c>
      <c r="B28" s="25" t="s">
        <v>251</v>
      </c>
      <c r="C28" s="25" t="s">
        <v>252</v>
      </c>
      <c r="D28" s="21">
        <v>7</v>
      </c>
      <c r="E28" s="26" t="s">
        <v>18</v>
      </c>
      <c r="F28" s="111"/>
      <c r="G28" s="57">
        <f t="shared" si="3"/>
        <v>0</v>
      </c>
    </row>
    <row r="29" spans="1:7" s="18" customFormat="1" ht="75" x14ac:dyDescent="0.25">
      <c r="A29" s="21">
        <f t="shared" si="2"/>
        <v>2.0699999999999985</v>
      </c>
      <c r="B29" s="25" t="s">
        <v>253</v>
      </c>
      <c r="C29" s="25" t="s">
        <v>254</v>
      </c>
      <c r="D29" s="21">
        <v>2</v>
      </c>
      <c r="E29" s="26" t="s">
        <v>18</v>
      </c>
      <c r="F29" s="111"/>
      <c r="G29" s="57">
        <f t="shared" si="3"/>
        <v>0</v>
      </c>
    </row>
    <row r="30" spans="1:7" s="18" customFormat="1" ht="45" x14ac:dyDescent="0.25">
      <c r="A30" s="21">
        <f t="shared" si="2"/>
        <v>2.0799999999999983</v>
      </c>
      <c r="B30" s="25" t="s">
        <v>228</v>
      </c>
      <c r="C30" s="25" t="s">
        <v>229</v>
      </c>
      <c r="D30" s="21">
        <v>2</v>
      </c>
      <c r="E30" s="26" t="s">
        <v>18</v>
      </c>
      <c r="F30" s="111"/>
      <c r="G30" s="57">
        <f t="shared" si="3"/>
        <v>0</v>
      </c>
    </row>
    <row r="31" spans="1:7" s="18" customFormat="1" ht="75" x14ac:dyDescent="0.25">
      <c r="A31" s="21">
        <f t="shared" si="2"/>
        <v>2.0899999999999981</v>
      </c>
      <c r="B31" s="25" t="s">
        <v>230</v>
      </c>
      <c r="C31" s="25" t="s">
        <v>255</v>
      </c>
      <c r="D31" s="21">
        <v>2</v>
      </c>
      <c r="E31" s="26" t="s">
        <v>18</v>
      </c>
      <c r="F31" s="111"/>
      <c r="G31" s="57">
        <f t="shared" si="3"/>
        <v>0</v>
      </c>
    </row>
    <row r="32" spans="1:7" s="18" customFormat="1" ht="90" customHeight="1" x14ac:dyDescent="0.25">
      <c r="A32" s="21">
        <f t="shared" si="2"/>
        <v>2.0999999999999979</v>
      </c>
      <c r="B32" s="25" t="s">
        <v>231</v>
      </c>
      <c r="C32" s="25" t="s">
        <v>256</v>
      </c>
      <c r="D32" s="21">
        <v>1</v>
      </c>
      <c r="E32" s="26" t="s">
        <v>18</v>
      </c>
      <c r="F32" s="111"/>
      <c r="G32" s="57">
        <f t="shared" si="3"/>
        <v>0</v>
      </c>
    </row>
    <row r="33" spans="1:7" s="18" customFormat="1" ht="90" customHeight="1" x14ac:dyDescent="0.25">
      <c r="A33" s="21">
        <f t="shared" si="2"/>
        <v>2.1099999999999977</v>
      </c>
      <c r="B33" s="25" t="s">
        <v>232</v>
      </c>
      <c r="C33" s="25" t="s">
        <v>257</v>
      </c>
      <c r="D33" s="21">
        <v>1</v>
      </c>
      <c r="E33" s="26" t="s">
        <v>18</v>
      </c>
      <c r="F33" s="111"/>
      <c r="G33" s="57">
        <f t="shared" si="3"/>
        <v>0</v>
      </c>
    </row>
    <row r="34" spans="1:7" s="18" customFormat="1" ht="90" customHeight="1" x14ac:dyDescent="0.25">
      <c r="A34" s="21">
        <f t="shared" si="2"/>
        <v>2.1199999999999974</v>
      </c>
      <c r="B34" s="89" t="s">
        <v>233</v>
      </c>
      <c r="C34" s="25" t="s">
        <v>258</v>
      </c>
      <c r="D34" s="67">
        <v>1</v>
      </c>
      <c r="E34" s="26" t="s">
        <v>18</v>
      </c>
      <c r="F34" s="112"/>
      <c r="G34" s="57">
        <f t="shared" si="3"/>
        <v>0</v>
      </c>
    </row>
    <row r="35" spans="1:7" s="18" customFormat="1" ht="90" customHeight="1" thickBot="1" x14ac:dyDescent="0.3">
      <c r="A35" s="21">
        <f t="shared" si="2"/>
        <v>2.1299999999999972</v>
      </c>
      <c r="B35" s="89" t="s">
        <v>234</v>
      </c>
      <c r="C35" s="25" t="s">
        <v>259</v>
      </c>
      <c r="D35" s="67">
        <v>2</v>
      </c>
      <c r="E35" s="26" t="s">
        <v>18</v>
      </c>
      <c r="F35" s="112"/>
      <c r="G35" s="57">
        <f t="shared" si="3"/>
        <v>0</v>
      </c>
    </row>
    <row r="36" spans="1:7" s="18" customFormat="1" ht="90" customHeight="1" thickBot="1" x14ac:dyDescent="0.3">
      <c r="A36" s="21">
        <f t="shared" si="2"/>
        <v>2.139999999999997</v>
      </c>
      <c r="B36" s="89" t="s">
        <v>235</v>
      </c>
      <c r="C36" s="25" t="s">
        <v>260</v>
      </c>
      <c r="D36" s="67">
        <v>1</v>
      </c>
      <c r="E36" s="26" t="s">
        <v>18</v>
      </c>
      <c r="F36" s="112"/>
      <c r="G36" s="57">
        <f t="shared" si="3"/>
        <v>0</v>
      </c>
    </row>
    <row r="37" spans="1:7" s="18" customFormat="1" ht="16.5" thickBot="1" x14ac:dyDescent="0.3">
      <c r="A37" s="15">
        <v>3</v>
      </c>
      <c r="B37" s="48" t="s">
        <v>65</v>
      </c>
      <c r="C37" s="48"/>
      <c r="D37" s="59"/>
      <c r="E37" s="48"/>
      <c r="F37" s="110"/>
      <c r="G37" s="16">
        <f>SUBTOTAL(9,G38:G45)</f>
        <v>0</v>
      </c>
    </row>
    <row r="38" spans="1:7" s="18" customFormat="1" ht="15" x14ac:dyDescent="0.25">
      <c r="A38" s="21">
        <f>A37+0.01</f>
        <v>3.01</v>
      </c>
      <c r="B38" s="90" t="s">
        <v>13</v>
      </c>
      <c r="C38" s="90" t="s">
        <v>14</v>
      </c>
      <c r="D38" s="53">
        <v>30.278000000000002</v>
      </c>
      <c r="E38" s="51" t="s">
        <v>26</v>
      </c>
      <c r="F38" s="107"/>
      <c r="G38" s="20">
        <f>D38*F38</f>
        <v>0</v>
      </c>
    </row>
    <row r="39" spans="1:7" s="18" customFormat="1" ht="15" x14ac:dyDescent="0.25">
      <c r="A39" s="21">
        <f t="shared" ref="A39:A45" si="4">A38+0.01</f>
        <v>3.0199999999999996</v>
      </c>
      <c r="B39" s="25" t="s">
        <v>20</v>
      </c>
      <c r="C39" s="25" t="s">
        <v>54</v>
      </c>
      <c r="D39" s="24">
        <v>15.4</v>
      </c>
      <c r="E39" s="26" t="s">
        <v>58</v>
      </c>
      <c r="F39" s="111"/>
      <c r="G39" s="20">
        <f t="shared" ref="G39:G45" si="5">D39*F39</f>
        <v>0</v>
      </c>
    </row>
    <row r="40" spans="1:7" s="18" customFormat="1" ht="15" x14ac:dyDescent="0.25">
      <c r="A40" s="21">
        <f t="shared" si="4"/>
        <v>3.0299999999999994</v>
      </c>
      <c r="B40" s="25" t="s">
        <v>21</v>
      </c>
      <c r="C40" s="25" t="s">
        <v>12</v>
      </c>
      <c r="D40" s="24">
        <v>10.4</v>
      </c>
      <c r="E40" s="26" t="s">
        <v>58</v>
      </c>
      <c r="F40" s="111"/>
      <c r="G40" s="20">
        <f t="shared" si="5"/>
        <v>0</v>
      </c>
    </row>
    <row r="41" spans="1:7" s="18" customFormat="1" ht="15" x14ac:dyDescent="0.25">
      <c r="A41" s="21">
        <f t="shared" si="4"/>
        <v>3.0399999999999991</v>
      </c>
      <c r="B41" s="90" t="s">
        <v>143</v>
      </c>
      <c r="C41" s="90" t="s">
        <v>143</v>
      </c>
      <c r="D41" s="53">
        <v>52.607999999999997</v>
      </c>
      <c r="E41" s="51" t="s">
        <v>26</v>
      </c>
      <c r="F41" s="107"/>
      <c r="G41" s="20">
        <f t="shared" si="5"/>
        <v>0</v>
      </c>
    </row>
    <row r="42" spans="1:7" s="18" customFormat="1" ht="30" x14ac:dyDescent="0.25">
      <c r="A42" s="21">
        <f t="shared" si="4"/>
        <v>3.0499999999999989</v>
      </c>
      <c r="B42" s="89" t="s">
        <v>24</v>
      </c>
      <c r="C42" s="116" t="s">
        <v>261</v>
      </c>
      <c r="D42" s="54">
        <v>157.73300000000003</v>
      </c>
      <c r="E42" s="51" t="s">
        <v>26</v>
      </c>
      <c r="F42" s="109"/>
      <c r="G42" s="20">
        <f t="shared" si="5"/>
        <v>0</v>
      </c>
    </row>
    <row r="43" spans="1:7" s="18" customFormat="1" ht="30" x14ac:dyDescent="0.25">
      <c r="A43" s="21">
        <f t="shared" si="4"/>
        <v>3.0599999999999987</v>
      </c>
      <c r="B43" s="25" t="s">
        <v>68</v>
      </c>
      <c r="C43" s="25" t="s">
        <v>68</v>
      </c>
      <c r="D43" s="53">
        <v>56.304000000000002</v>
      </c>
      <c r="E43" s="51" t="s">
        <v>26</v>
      </c>
      <c r="F43" s="107"/>
      <c r="G43" s="20">
        <f t="shared" si="5"/>
        <v>0</v>
      </c>
    </row>
    <row r="44" spans="1:7" s="18" customFormat="1" ht="30" x14ac:dyDescent="0.25">
      <c r="A44" s="21">
        <f t="shared" si="4"/>
        <v>3.0699999999999985</v>
      </c>
      <c r="B44" s="25" t="s">
        <v>69</v>
      </c>
      <c r="C44" s="25" t="s">
        <v>144</v>
      </c>
      <c r="D44" s="53">
        <v>34.979999999999997</v>
      </c>
      <c r="E44" s="51" t="s">
        <v>26</v>
      </c>
      <c r="F44" s="109"/>
      <c r="G44" s="20">
        <f t="shared" si="5"/>
        <v>0</v>
      </c>
    </row>
    <row r="45" spans="1:7" s="18" customFormat="1" ht="30.75" thickBot="1" x14ac:dyDescent="0.3">
      <c r="A45" s="21">
        <f t="shared" si="4"/>
        <v>3.0799999999999983</v>
      </c>
      <c r="B45" s="25" t="s">
        <v>57</v>
      </c>
      <c r="C45" s="25" t="s">
        <v>236</v>
      </c>
      <c r="D45" s="54">
        <v>20.77</v>
      </c>
      <c r="E45" s="51" t="s">
        <v>26</v>
      </c>
      <c r="F45" s="107"/>
      <c r="G45" s="20">
        <f t="shared" si="5"/>
        <v>0</v>
      </c>
    </row>
    <row r="46" spans="1:7" s="18" customFormat="1" ht="16.5" thickBot="1" x14ac:dyDescent="0.3">
      <c r="A46" s="15">
        <v>4</v>
      </c>
      <c r="B46" s="48" t="s">
        <v>67</v>
      </c>
      <c r="C46" s="48"/>
      <c r="D46" s="59"/>
      <c r="E46" s="48"/>
      <c r="F46" s="110"/>
      <c r="G46" s="16">
        <f>SUBTOTAL(9,G47:G48)</f>
        <v>0</v>
      </c>
    </row>
    <row r="47" spans="1:7" s="18" customFormat="1" ht="30" x14ac:dyDescent="0.25">
      <c r="A47" s="21">
        <f>A46+0.01</f>
        <v>4.01</v>
      </c>
      <c r="B47" s="90" t="s">
        <v>126</v>
      </c>
      <c r="C47" s="90" t="s">
        <v>126</v>
      </c>
      <c r="D47" s="53">
        <v>293.33999999999997</v>
      </c>
      <c r="E47" s="51" t="s">
        <v>26</v>
      </c>
      <c r="F47" s="109"/>
      <c r="G47" s="20">
        <f>D47*F47</f>
        <v>0</v>
      </c>
    </row>
    <row r="48" spans="1:7" s="18" customFormat="1" ht="15.75" thickBot="1" x14ac:dyDescent="0.3">
      <c r="A48" s="21">
        <f>A47+0.01</f>
        <v>4.0199999999999996</v>
      </c>
      <c r="B48" s="89" t="s">
        <v>80</v>
      </c>
      <c r="C48" s="89" t="s">
        <v>80</v>
      </c>
      <c r="D48" s="54">
        <v>84.5</v>
      </c>
      <c r="E48" s="51" t="s">
        <v>26</v>
      </c>
      <c r="F48" s="107"/>
      <c r="G48" s="20">
        <f>D48*F48</f>
        <v>0</v>
      </c>
    </row>
    <row r="49" spans="1:7" s="17" customFormat="1" ht="16.5" thickBot="1" x14ac:dyDescent="0.3">
      <c r="A49" s="15">
        <v>5</v>
      </c>
      <c r="B49" s="48" t="s">
        <v>64</v>
      </c>
      <c r="C49" s="48"/>
      <c r="D49" s="59"/>
      <c r="E49" s="48"/>
      <c r="F49" s="110"/>
      <c r="G49" s="16">
        <f>SUBTOTAL(9,G50:G53)</f>
        <v>0</v>
      </c>
    </row>
    <row r="50" spans="1:7" s="17" customFormat="1" ht="30" x14ac:dyDescent="0.25">
      <c r="A50" s="21">
        <f>A49+0.01</f>
        <v>5.01</v>
      </c>
      <c r="B50" s="25" t="s">
        <v>121</v>
      </c>
      <c r="C50" s="29" t="s">
        <v>202</v>
      </c>
      <c r="D50" s="53">
        <v>145.22</v>
      </c>
      <c r="E50" s="26" t="s">
        <v>26</v>
      </c>
      <c r="F50" s="107"/>
      <c r="G50" s="20">
        <f>D50*F50</f>
        <v>0</v>
      </c>
    </row>
    <row r="51" spans="1:7" s="18" customFormat="1" ht="45" x14ac:dyDescent="0.25">
      <c r="A51" s="21">
        <f t="shared" ref="A51:A53" si="6">A50+0.01</f>
        <v>5.0199999999999996</v>
      </c>
      <c r="B51" s="25" t="s">
        <v>205</v>
      </c>
      <c r="C51" s="25" t="s">
        <v>205</v>
      </c>
      <c r="D51" s="53">
        <v>145.22</v>
      </c>
      <c r="E51" s="26" t="s">
        <v>26</v>
      </c>
      <c r="F51" s="107"/>
      <c r="G51" s="20">
        <f t="shared" ref="G51:G53" si="7">D51*F51</f>
        <v>0</v>
      </c>
    </row>
    <row r="52" spans="1:7" s="18" customFormat="1" ht="45" x14ac:dyDescent="0.25">
      <c r="A52" s="21">
        <f t="shared" si="6"/>
        <v>5.0299999999999994</v>
      </c>
      <c r="B52" s="25" t="s">
        <v>145</v>
      </c>
      <c r="C52" s="25" t="s">
        <v>145</v>
      </c>
      <c r="D52" s="54">
        <v>94.75</v>
      </c>
      <c r="E52" s="92" t="s">
        <v>58</v>
      </c>
      <c r="F52" s="107"/>
      <c r="G52" s="20">
        <f t="shared" si="7"/>
        <v>0</v>
      </c>
    </row>
    <row r="53" spans="1:7" s="18" customFormat="1" ht="15.75" thickBot="1" x14ac:dyDescent="0.3">
      <c r="A53" s="21">
        <f t="shared" si="6"/>
        <v>5.0399999999999991</v>
      </c>
      <c r="B53" s="25" t="s">
        <v>63</v>
      </c>
      <c r="C53" s="25" t="s">
        <v>63</v>
      </c>
      <c r="D53" s="53">
        <v>83.539999999999992</v>
      </c>
      <c r="E53" s="93" t="s">
        <v>58</v>
      </c>
      <c r="F53" s="109"/>
      <c r="G53" s="20">
        <f t="shared" si="7"/>
        <v>0</v>
      </c>
    </row>
    <row r="54" spans="1:7" s="18" customFormat="1" ht="16.5" thickBot="1" x14ac:dyDescent="0.3">
      <c r="A54" s="15">
        <v>6</v>
      </c>
      <c r="B54" s="48" t="s">
        <v>66</v>
      </c>
      <c r="C54" s="48"/>
      <c r="D54" s="59"/>
      <c r="E54" s="48"/>
      <c r="F54" s="110"/>
      <c r="G54" s="16">
        <f>SUBTOTAL(9,G55:G55)</f>
        <v>0</v>
      </c>
    </row>
    <row r="55" spans="1:7" s="18" customFormat="1" ht="105.75" thickBot="1" x14ac:dyDescent="0.3">
      <c r="A55" s="21">
        <f>A54+0.01</f>
        <v>6.01</v>
      </c>
      <c r="B55" s="89" t="s">
        <v>146</v>
      </c>
      <c r="C55" s="89" t="s">
        <v>147</v>
      </c>
      <c r="D55" s="54">
        <v>283.82</v>
      </c>
      <c r="E55" s="51" t="s">
        <v>26</v>
      </c>
      <c r="F55" s="107"/>
      <c r="G55" s="20">
        <f>D55*F55</f>
        <v>0</v>
      </c>
    </row>
    <row r="56" spans="1:7" s="18" customFormat="1" ht="16.5" thickBot="1" x14ac:dyDescent="0.3">
      <c r="A56" s="15">
        <v>7</v>
      </c>
      <c r="B56" s="48" t="s">
        <v>27</v>
      </c>
      <c r="C56" s="48"/>
      <c r="D56" s="59"/>
      <c r="E56" s="48"/>
      <c r="F56" s="110"/>
      <c r="G56" s="16">
        <f>SUBTOTAL(9,G57:G58)</f>
        <v>0</v>
      </c>
    </row>
    <row r="57" spans="1:7" s="18" customFormat="1" ht="15" x14ac:dyDescent="0.25">
      <c r="A57" s="21">
        <f>A56+0.01</f>
        <v>7.01</v>
      </c>
      <c r="B57" s="117" t="s">
        <v>262</v>
      </c>
      <c r="C57" s="117" t="s">
        <v>262</v>
      </c>
      <c r="D57" s="54">
        <v>94.5</v>
      </c>
      <c r="E57" s="51" t="s">
        <v>26</v>
      </c>
      <c r="F57" s="109"/>
      <c r="G57" s="20">
        <f>D57*F57</f>
        <v>0</v>
      </c>
    </row>
    <row r="58" spans="1:7" s="18" customFormat="1" ht="30.75" thickBot="1" x14ac:dyDescent="0.3">
      <c r="A58" s="21">
        <f>A57+0.01</f>
        <v>7.02</v>
      </c>
      <c r="B58" s="116" t="s">
        <v>263</v>
      </c>
      <c r="C58" s="116" t="s">
        <v>263</v>
      </c>
      <c r="D58" s="54">
        <v>700.01800000000003</v>
      </c>
      <c r="E58" s="51" t="s">
        <v>26</v>
      </c>
      <c r="F58" s="107"/>
      <c r="G58" s="20">
        <f>D58*F58</f>
        <v>0</v>
      </c>
    </row>
    <row r="59" spans="1:7" s="22" customFormat="1" ht="16.5" thickBot="1" x14ac:dyDescent="0.3">
      <c r="A59" s="15">
        <v>8</v>
      </c>
      <c r="B59" s="48" t="s">
        <v>28</v>
      </c>
      <c r="C59" s="48"/>
      <c r="D59" s="59"/>
      <c r="E59" s="48"/>
      <c r="F59" s="110"/>
      <c r="G59" s="16">
        <f>SUBTOTAL(9,G60:G73)</f>
        <v>0</v>
      </c>
    </row>
    <row r="60" spans="1:7" s="22" customFormat="1" ht="30" x14ac:dyDescent="0.25">
      <c r="A60" s="21">
        <f>A59+0.01</f>
        <v>8.01</v>
      </c>
      <c r="B60" s="25" t="s">
        <v>29</v>
      </c>
      <c r="C60" s="25" t="s">
        <v>30</v>
      </c>
      <c r="D60" s="21">
        <v>3</v>
      </c>
      <c r="E60" s="26" t="s">
        <v>18</v>
      </c>
      <c r="F60" s="113"/>
      <c r="G60" s="20">
        <f t="shared" ref="G60:G95" si="8">D60*F60</f>
        <v>0</v>
      </c>
    </row>
    <row r="61" spans="1:7" s="22" customFormat="1" ht="60" x14ac:dyDescent="0.25">
      <c r="A61" s="21">
        <f t="shared" ref="A61:A73" si="9">A60+0.01</f>
        <v>8.02</v>
      </c>
      <c r="B61" s="25" t="s">
        <v>31</v>
      </c>
      <c r="C61" s="25" t="s">
        <v>32</v>
      </c>
      <c r="D61" s="21">
        <v>1</v>
      </c>
      <c r="E61" s="26" t="s">
        <v>18</v>
      </c>
      <c r="F61" s="113"/>
      <c r="G61" s="20">
        <f t="shared" si="8"/>
        <v>0</v>
      </c>
    </row>
    <row r="62" spans="1:7" s="22" customFormat="1" ht="45" x14ac:dyDescent="0.25">
      <c r="A62" s="21">
        <f t="shared" si="9"/>
        <v>8.0299999999999994</v>
      </c>
      <c r="B62" s="25" t="s">
        <v>33</v>
      </c>
      <c r="C62" s="25" t="s">
        <v>34</v>
      </c>
      <c r="D62" s="21">
        <v>3</v>
      </c>
      <c r="E62" s="26" t="s">
        <v>18</v>
      </c>
      <c r="F62" s="114"/>
      <c r="G62" s="20">
        <f t="shared" si="8"/>
        <v>0</v>
      </c>
    </row>
    <row r="63" spans="1:7" s="22" customFormat="1" ht="45" x14ac:dyDescent="0.25">
      <c r="A63" s="21">
        <f t="shared" si="9"/>
        <v>8.0399999999999991</v>
      </c>
      <c r="B63" s="25" t="s">
        <v>177</v>
      </c>
      <c r="C63" s="25" t="s">
        <v>178</v>
      </c>
      <c r="D63" s="21">
        <v>5</v>
      </c>
      <c r="E63" s="26" t="s">
        <v>18</v>
      </c>
      <c r="F63" s="114"/>
      <c r="G63" s="20">
        <f t="shared" si="8"/>
        <v>0</v>
      </c>
    </row>
    <row r="64" spans="1:7" s="22" customFormat="1" ht="45" x14ac:dyDescent="0.25">
      <c r="A64" s="21">
        <f t="shared" si="9"/>
        <v>8.0499999999999989</v>
      </c>
      <c r="B64" s="25" t="s">
        <v>35</v>
      </c>
      <c r="C64" s="25" t="s">
        <v>36</v>
      </c>
      <c r="D64" s="21">
        <v>1</v>
      </c>
      <c r="E64" s="26" t="s">
        <v>18</v>
      </c>
      <c r="F64" s="114"/>
      <c r="G64" s="20">
        <f t="shared" si="8"/>
        <v>0</v>
      </c>
    </row>
    <row r="65" spans="1:7" s="22" customFormat="1" ht="45" x14ac:dyDescent="0.25">
      <c r="A65" s="21">
        <f t="shared" si="9"/>
        <v>8.0599999999999987</v>
      </c>
      <c r="B65" s="25" t="s">
        <v>37</v>
      </c>
      <c r="C65" s="25" t="s">
        <v>71</v>
      </c>
      <c r="D65" s="21">
        <v>2</v>
      </c>
      <c r="E65" s="26" t="s">
        <v>18</v>
      </c>
      <c r="F65" s="114"/>
      <c r="G65" s="20">
        <f t="shared" si="8"/>
        <v>0</v>
      </c>
    </row>
    <row r="66" spans="1:7" s="22" customFormat="1" ht="60" x14ac:dyDescent="0.25">
      <c r="A66" s="21">
        <f t="shared" si="9"/>
        <v>8.0699999999999985</v>
      </c>
      <c r="B66" s="25" t="s">
        <v>38</v>
      </c>
      <c r="C66" s="47" t="s">
        <v>49</v>
      </c>
      <c r="D66" s="21">
        <v>2</v>
      </c>
      <c r="E66" s="26" t="s">
        <v>18</v>
      </c>
      <c r="F66" s="114"/>
      <c r="G66" s="20">
        <f t="shared" si="8"/>
        <v>0</v>
      </c>
    </row>
    <row r="67" spans="1:7" s="22" customFormat="1" ht="60" x14ac:dyDescent="0.25">
      <c r="A67" s="21">
        <f t="shared" si="9"/>
        <v>8.0799999999999983</v>
      </c>
      <c r="B67" s="25" t="s">
        <v>39</v>
      </c>
      <c r="C67" s="25" t="s">
        <v>56</v>
      </c>
      <c r="D67" s="21">
        <v>2</v>
      </c>
      <c r="E67" s="26" t="s">
        <v>18</v>
      </c>
      <c r="F67" s="114"/>
      <c r="G67" s="20">
        <f t="shared" si="8"/>
        <v>0</v>
      </c>
    </row>
    <row r="68" spans="1:7" s="22" customFormat="1" ht="60" x14ac:dyDescent="0.25">
      <c r="A68" s="21">
        <f t="shared" si="9"/>
        <v>8.0899999999999981</v>
      </c>
      <c r="B68" s="25" t="s">
        <v>55</v>
      </c>
      <c r="C68" s="25" t="s">
        <v>79</v>
      </c>
      <c r="D68" s="21">
        <v>4</v>
      </c>
      <c r="E68" s="26" t="s">
        <v>18</v>
      </c>
      <c r="F68" s="114"/>
      <c r="G68" s="20">
        <f t="shared" si="8"/>
        <v>0</v>
      </c>
    </row>
    <row r="69" spans="1:7" s="22" customFormat="1" ht="45" x14ac:dyDescent="0.25">
      <c r="A69" s="21">
        <f t="shared" si="9"/>
        <v>8.0999999999999979</v>
      </c>
      <c r="B69" s="25" t="s">
        <v>50</v>
      </c>
      <c r="C69" s="25" t="s">
        <v>51</v>
      </c>
      <c r="D69" s="21">
        <v>1</v>
      </c>
      <c r="E69" s="26" t="s">
        <v>22</v>
      </c>
      <c r="F69" s="114"/>
      <c r="G69" s="20">
        <f t="shared" si="8"/>
        <v>0</v>
      </c>
    </row>
    <row r="70" spans="1:7" s="22" customFormat="1" ht="45" x14ac:dyDescent="0.25">
      <c r="A70" s="21">
        <f t="shared" si="9"/>
        <v>8.1099999999999977</v>
      </c>
      <c r="B70" s="25" t="s">
        <v>52</v>
      </c>
      <c r="C70" s="25" t="s">
        <v>53</v>
      </c>
      <c r="D70" s="21">
        <v>1</v>
      </c>
      <c r="E70" s="26" t="s">
        <v>22</v>
      </c>
      <c r="F70" s="114"/>
      <c r="G70" s="20">
        <f t="shared" si="8"/>
        <v>0</v>
      </c>
    </row>
    <row r="71" spans="1:7" s="22" customFormat="1" ht="30" x14ac:dyDescent="0.25">
      <c r="A71" s="21">
        <f t="shared" si="9"/>
        <v>8.1199999999999974</v>
      </c>
      <c r="B71" s="25" t="s">
        <v>40</v>
      </c>
      <c r="C71" s="25" t="s">
        <v>41</v>
      </c>
      <c r="D71" s="21">
        <v>2</v>
      </c>
      <c r="E71" s="26" t="s">
        <v>18</v>
      </c>
      <c r="F71" s="113"/>
      <c r="G71" s="20">
        <f t="shared" si="8"/>
        <v>0</v>
      </c>
    </row>
    <row r="72" spans="1:7" s="22" customFormat="1" ht="30" x14ac:dyDescent="0.25">
      <c r="A72" s="21">
        <f t="shared" si="9"/>
        <v>8.1299999999999972</v>
      </c>
      <c r="B72" s="25" t="s">
        <v>42</v>
      </c>
      <c r="C72" s="25" t="s">
        <v>43</v>
      </c>
      <c r="D72" s="21">
        <v>2</v>
      </c>
      <c r="E72" s="26" t="s">
        <v>18</v>
      </c>
      <c r="F72" s="113"/>
      <c r="G72" s="20">
        <f t="shared" si="8"/>
        <v>0</v>
      </c>
    </row>
    <row r="73" spans="1:7" s="22" customFormat="1" ht="45.75" thickBot="1" x14ac:dyDescent="0.3">
      <c r="A73" s="21">
        <f t="shared" si="9"/>
        <v>8.139999999999997</v>
      </c>
      <c r="B73" s="25" t="s">
        <v>46</v>
      </c>
      <c r="C73" s="25" t="s">
        <v>47</v>
      </c>
      <c r="D73" s="21">
        <v>2</v>
      </c>
      <c r="E73" s="26" t="s">
        <v>18</v>
      </c>
      <c r="F73" s="113"/>
      <c r="G73" s="20">
        <f t="shared" si="8"/>
        <v>0</v>
      </c>
    </row>
    <row r="74" spans="1:7" s="22" customFormat="1" ht="16.5" thickBot="1" x14ac:dyDescent="0.3">
      <c r="A74" s="15">
        <v>9</v>
      </c>
      <c r="B74" s="48" t="s">
        <v>150</v>
      </c>
      <c r="C74" s="48"/>
      <c r="D74" s="59"/>
      <c r="E74" s="48"/>
      <c r="F74" s="110"/>
      <c r="G74" s="16">
        <f>SUBTOTAL(9,G75:G90)</f>
        <v>0</v>
      </c>
    </row>
    <row r="75" spans="1:7" s="22" customFormat="1" ht="75" x14ac:dyDescent="0.25">
      <c r="A75" s="21">
        <f>A74+0.01</f>
        <v>9.01</v>
      </c>
      <c r="B75" s="25" t="s">
        <v>148</v>
      </c>
      <c r="C75" s="25" t="s">
        <v>149</v>
      </c>
      <c r="D75" s="21">
        <v>1</v>
      </c>
      <c r="E75" s="26" t="s">
        <v>18</v>
      </c>
      <c r="F75" s="114"/>
      <c r="G75" s="20">
        <f t="shared" si="8"/>
        <v>0</v>
      </c>
    </row>
    <row r="76" spans="1:7" s="22" customFormat="1" ht="45" x14ac:dyDescent="0.25">
      <c r="A76" s="21">
        <f t="shared" ref="A76:A90" si="10">A75+0.01</f>
        <v>9.02</v>
      </c>
      <c r="B76" s="25" t="s">
        <v>181</v>
      </c>
      <c r="C76" s="25" t="s">
        <v>181</v>
      </c>
      <c r="D76" s="21">
        <v>1</v>
      </c>
      <c r="E76" s="26" t="s">
        <v>18</v>
      </c>
      <c r="F76" s="114"/>
      <c r="G76" s="20">
        <f t="shared" si="8"/>
        <v>0</v>
      </c>
    </row>
    <row r="77" spans="1:7" s="22" customFormat="1" ht="90" x14ac:dyDescent="0.25">
      <c r="A77" s="21">
        <f t="shared" si="10"/>
        <v>9.0299999999999994</v>
      </c>
      <c r="B77" s="25" t="s">
        <v>93</v>
      </c>
      <c r="C77" s="25" t="s">
        <v>264</v>
      </c>
      <c r="D77" s="21">
        <v>1</v>
      </c>
      <c r="E77" s="26" t="s">
        <v>22</v>
      </c>
      <c r="F77" s="114"/>
      <c r="G77" s="20">
        <f t="shared" si="8"/>
        <v>0</v>
      </c>
    </row>
    <row r="78" spans="1:7" s="22" customFormat="1" ht="105" x14ac:dyDescent="0.25">
      <c r="A78" s="21">
        <f t="shared" si="10"/>
        <v>9.0399999999999991</v>
      </c>
      <c r="B78" s="25" t="s">
        <v>108</v>
      </c>
      <c r="C78" s="25" t="s">
        <v>151</v>
      </c>
      <c r="D78" s="21">
        <v>1</v>
      </c>
      <c r="E78" s="26" t="s">
        <v>22</v>
      </c>
      <c r="F78" s="113"/>
      <c r="G78" s="20">
        <f t="shared" si="8"/>
        <v>0</v>
      </c>
    </row>
    <row r="79" spans="1:7" s="22" customFormat="1" ht="105" x14ac:dyDescent="0.25">
      <c r="A79" s="21">
        <f t="shared" si="10"/>
        <v>9.0499999999999989</v>
      </c>
      <c r="B79" s="25" t="s">
        <v>109</v>
      </c>
      <c r="C79" s="47" t="s">
        <v>152</v>
      </c>
      <c r="D79" s="21">
        <v>1</v>
      </c>
      <c r="E79" s="26" t="s">
        <v>22</v>
      </c>
      <c r="F79" s="113"/>
      <c r="G79" s="20">
        <f t="shared" si="8"/>
        <v>0</v>
      </c>
    </row>
    <row r="80" spans="1:7" s="22" customFormat="1" ht="60" x14ac:dyDescent="0.25">
      <c r="A80" s="21">
        <f t="shared" si="10"/>
        <v>9.0599999999999987</v>
      </c>
      <c r="B80" s="25" t="s">
        <v>154</v>
      </c>
      <c r="C80" s="25" t="s">
        <v>155</v>
      </c>
      <c r="D80" s="21">
        <v>50</v>
      </c>
      <c r="E80" s="26" t="s">
        <v>18</v>
      </c>
      <c r="F80" s="114"/>
      <c r="G80" s="20">
        <f t="shared" si="8"/>
        <v>0</v>
      </c>
    </row>
    <row r="81" spans="1:7" s="22" customFormat="1" ht="75" x14ac:dyDescent="0.25">
      <c r="A81" s="21">
        <f t="shared" si="10"/>
        <v>9.0699999999999985</v>
      </c>
      <c r="B81" s="25" t="s">
        <v>156</v>
      </c>
      <c r="C81" s="25" t="s">
        <v>157</v>
      </c>
      <c r="D81" s="21">
        <v>6</v>
      </c>
      <c r="E81" s="26" t="s">
        <v>18</v>
      </c>
      <c r="F81" s="114"/>
      <c r="G81" s="20">
        <f t="shared" si="8"/>
        <v>0</v>
      </c>
    </row>
    <row r="82" spans="1:7" s="22" customFormat="1" ht="75" x14ac:dyDescent="0.25">
      <c r="A82" s="21">
        <f t="shared" si="10"/>
        <v>9.0799999999999983</v>
      </c>
      <c r="B82" s="25" t="s">
        <v>158</v>
      </c>
      <c r="C82" s="25" t="s">
        <v>159</v>
      </c>
      <c r="D82" s="21">
        <v>2</v>
      </c>
      <c r="E82" s="26" t="s">
        <v>18</v>
      </c>
      <c r="F82" s="114"/>
      <c r="G82" s="20">
        <f t="shared" si="8"/>
        <v>0</v>
      </c>
    </row>
    <row r="83" spans="1:7" s="22" customFormat="1" ht="75" x14ac:dyDescent="0.25">
      <c r="A83" s="21">
        <f t="shared" si="10"/>
        <v>9.0899999999999981</v>
      </c>
      <c r="B83" s="25" t="s">
        <v>160</v>
      </c>
      <c r="C83" s="25" t="s">
        <v>161</v>
      </c>
      <c r="D83" s="21">
        <v>15</v>
      </c>
      <c r="E83" s="26" t="s">
        <v>18</v>
      </c>
      <c r="F83" s="114"/>
      <c r="G83" s="20">
        <f t="shared" si="8"/>
        <v>0</v>
      </c>
    </row>
    <row r="84" spans="1:7" s="22" customFormat="1" ht="75" x14ac:dyDescent="0.25">
      <c r="A84" s="21">
        <f t="shared" si="10"/>
        <v>9.0999999999999979</v>
      </c>
      <c r="B84" s="25" t="s">
        <v>162</v>
      </c>
      <c r="C84" s="25" t="s">
        <v>163</v>
      </c>
      <c r="D84" s="21">
        <v>85</v>
      </c>
      <c r="E84" s="26" t="s">
        <v>18</v>
      </c>
      <c r="F84" s="114"/>
      <c r="G84" s="20">
        <f t="shared" si="8"/>
        <v>0</v>
      </c>
    </row>
    <row r="85" spans="1:7" s="22" customFormat="1" ht="60" x14ac:dyDescent="0.25">
      <c r="A85" s="21">
        <f t="shared" si="10"/>
        <v>9.1099999999999977</v>
      </c>
      <c r="B85" s="25" t="s">
        <v>164</v>
      </c>
      <c r="C85" s="25" t="s">
        <v>165</v>
      </c>
      <c r="D85" s="21">
        <v>15</v>
      </c>
      <c r="E85" s="26" t="s">
        <v>18</v>
      </c>
      <c r="F85" s="114"/>
      <c r="G85" s="20">
        <f t="shared" si="8"/>
        <v>0</v>
      </c>
    </row>
    <row r="86" spans="1:7" s="22" customFormat="1" ht="60" x14ac:dyDescent="0.25">
      <c r="A86" s="21">
        <f t="shared" si="10"/>
        <v>9.1199999999999974</v>
      </c>
      <c r="B86" s="25" t="s">
        <v>166</v>
      </c>
      <c r="C86" s="25" t="s">
        <v>167</v>
      </c>
      <c r="D86" s="21">
        <v>85</v>
      </c>
      <c r="E86" s="26" t="s">
        <v>18</v>
      </c>
      <c r="F86" s="114"/>
      <c r="G86" s="20">
        <f t="shared" si="8"/>
        <v>0</v>
      </c>
    </row>
    <row r="87" spans="1:7" s="22" customFormat="1" ht="60" x14ac:dyDescent="0.25">
      <c r="A87" s="21">
        <f t="shared" si="10"/>
        <v>9.1299999999999972</v>
      </c>
      <c r="B87" s="25" t="s">
        <v>169</v>
      </c>
      <c r="C87" s="25" t="s">
        <v>170</v>
      </c>
      <c r="D87" s="21">
        <v>5</v>
      </c>
      <c r="E87" s="26" t="s">
        <v>18</v>
      </c>
      <c r="F87" s="114"/>
      <c r="G87" s="20">
        <f t="shared" si="8"/>
        <v>0</v>
      </c>
    </row>
    <row r="88" spans="1:7" s="22" customFormat="1" ht="60" x14ac:dyDescent="0.25">
      <c r="A88" s="21">
        <f t="shared" si="10"/>
        <v>9.139999999999997</v>
      </c>
      <c r="B88" s="25" t="s">
        <v>168</v>
      </c>
      <c r="C88" s="25" t="s">
        <v>310</v>
      </c>
      <c r="D88" s="21">
        <v>1</v>
      </c>
      <c r="E88" s="26" t="s">
        <v>22</v>
      </c>
      <c r="F88" s="114"/>
      <c r="G88" s="20">
        <f t="shared" si="8"/>
        <v>0</v>
      </c>
    </row>
    <row r="89" spans="1:7" s="22" customFormat="1" ht="30" x14ac:dyDescent="0.25">
      <c r="A89" s="21">
        <f t="shared" si="10"/>
        <v>9.1499999999999968</v>
      </c>
      <c r="B89" s="116" t="s">
        <v>265</v>
      </c>
      <c r="C89" s="116" t="s">
        <v>265</v>
      </c>
      <c r="D89" s="53">
        <v>3</v>
      </c>
      <c r="E89" s="26" t="s">
        <v>18</v>
      </c>
      <c r="F89" s="107"/>
      <c r="G89" s="20">
        <f t="shared" si="8"/>
        <v>0</v>
      </c>
    </row>
    <row r="90" spans="1:7" s="22" customFormat="1" ht="15.75" thickBot="1" x14ac:dyDescent="0.3">
      <c r="A90" s="21">
        <f t="shared" si="10"/>
        <v>9.1599999999999966</v>
      </c>
      <c r="B90" s="47" t="s">
        <v>266</v>
      </c>
      <c r="C90" s="47" t="s">
        <v>266</v>
      </c>
      <c r="D90" s="21">
        <v>1</v>
      </c>
      <c r="E90" s="26" t="s">
        <v>22</v>
      </c>
      <c r="F90" s="114"/>
      <c r="G90" s="20">
        <f t="shared" si="8"/>
        <v>0</v>
      </c>
    </row>
    <row r="91" spans="1:7" s="22" customFormat="1" ht="16.5" thickBot="1" x14ac:dyDescent="0.3">
      <c r="A91" s="15">
        <f>+A74+1</f>
        <v>10</v>
      </c>
      <c r="B91" s="48" t="s">
        <v>96</v>
      </c>
      <c r="C91" s="48"/>
      <c r="D91" s="59"/>
      <c r="E91" s="48"/>
      <c r="F91" s="110"/>
      <c r="G91" s="16">
        <f>SUBTOTAL(9,G92:G95)</f>
        <v>0</v>
      </c>
    </row>
    <row r="92" spans="1:7" s="22" customFormat="1" ht="15" x14ac:dyDescent="0.25">
      <c r="A92" s="21">
        <f>+A91+0.01</f>
        <v>10.01</v>
      </c>
      <c r="B92" s="25" t="s">
        <v>153</v>
      </c>
      <c r="C92" s="25" t="s">
        <v>153</v>
      </c>
      <c r="D92" s="21">
        <v>18</v>
      </c>
      <c r="E92" s="26" t="s">
        <v>18</v>
      </c>
      <c r="F92" s="114"/>
      <c r="G92" s="20">
        <f t="shared" si="8"/>
        <v>0</v>
      </c>
    </row>
    <row r="93" spans="1:7" s="22" customFormat="1" ht="15" x14ac:dyDescent="0.25">
      <c r="A93" s="21">
        <f t="shared" ref="A93:A95" si="11">+A92+0.01</f>
        <v>10.02</v>
      </c>
      <c r="B93" s="25" t="s">
        <v>97</v>
      </c>
      <c r="C93" s="25" t="s">
        <v>97</v>
      </c>
      <c r="D93" s="21">
        <v>50</v>
      </c>
      <c r="E93" s="26" t="s">
        <v>18</v>
      </c>
      <c r="F93" s="114"/>
      <c r="G93" s="20">
        <f t="shared" si="8"/>
        <v>0</v>
      </c>
    </row>
    <row r="94" spans="1:7" s="22" customFormat="1" ht="30" x14ac:dyDescent="0.25">
      <c r="A94" s="21">
        <f t="shared" si="11"/>
        <v>10.029999999999999</v>
      </c>
      <c r="B94" s="25" t="s">
        <v>267</v>
      </c>
      <c r="C94" s="25" t="s">
        <v>267</v>
      </c>
      <c r="D94" s="21">
        <v>30</v>
      </c>
      <c r="E94" s="26" t="s">
        <v>18</v>
      </c>
      <c r="F94" s="114"/>
      <c r="G94" s="20">
        <f t="shared" si="8"/>
        <v>0</v>
      </c>
    </row>
    <row r="95" spans="1:7" s="22" customFormat="1" ht="15.75" thickBot="1" x14ac:dyDescent="0.3">
      <c r="A95" s="21">
        <f t="shared" si="11"/>
        <v>10.039999999999999</v>
      </c>
      <c r="B95" s="25" t="s">
        <v>123</v>
      </c>
      <c r="C95" s="25" t="s">
        <v>123</v>
      </c>
      <c r="D95" s="21">
        <v>1</v>
      </c>
      <c r="E95" s="26" t="s">
        <v>22</v>
      </c>
      <c r="F95" s="114"/>
      <c r="G95" s="20">
        <f t="shared" si="8"/>
        <v>0</v>
      </c>
    </row>
    <row r="96" spans="1:7" s="22" customFormat="1" ht="16.5" thickBot="1" x14ac:dyDescent="0.3">
      <c r="A96" s="15">
        <f>+A91+1</f>
        <v>11</v>
      </c>
      <c r="B96" s="48" t="s">
        <v>124</v>
      </c>
      <c r="C96" s="48"/>
      <c r="D96" s="59"/>
      <c r="E96" s="48"/>
      <c r="F96" s="110"/>
      <c r="G96" s="16">
        <f>SUBTOTAL(9,G97:G106)</f>
        <v>0</v>
      </c>
    </row>
    <row r="97" spans="1:7" s="22" customFormat="1" ht="15" x14ac:dyDescent="0.25">
      <c r="A97" s="21">
        <f>+A96+0.01</f>
        <v>11.01</v>
      </c>
      <c r="B97" s="89" t="s">
        <v>172</v>
      </c>
      <c r="C97" s="89" t="s">
        <v>171</v>
      </c>
      <c r="D97" s="53">
        <v>100</v>
      </c>
      <c r="E97" s="26" t="s">
        <v>95</v>
      </c>
      <c r="F97" s="107"/>
      <c r="G97" s="20">
        <f t="shared" ref="G97:G106" si="12">D97*F97</f>
        <v>0</v>
      </c>
    </row>
    <row r="98" spans="1:7" s="22" customFormat="1" ht="15" x14ac:dyDescent="0.25">
      <c r="A98" s="21">
        <f t="shared" ref="A98:A106" si="13">+A97+0.01</f>
        <v>11.02</v>
      </c>
      <c r="B98" s="52" t="s">
        <v>104</v>
      </c>
      <c r="C98" s="89" t="s">
        <v>173</v>
      </c>
      <c r="D98" s="53">
        <v>3</v>
      </c>
      <c r="E98" s="26" t="s">
        <v>95</v>
      </c>
      <c r="F98" s="107"/>
      <c r="G98" s="20">
        <f t="shared" si="12"/>
        <v>0</v>
      </c>
    </row>
    <row r="99" spans="1:7" s="22" customFormat="1" ht="15" x14ac:dyDescent="0.25">
      <c r="A99" s="21">
        <f t="shared" si="13"/>
        <v>11.03</v>
      </c>
      <c r="B99" s="25" t="s">
        <v>105</v>
      </c>
      <c r="C99" s="25" t="s">
        <v>194</v>
      </c>
      <c r="D99" s="21">
        <v>3</v>
      </c>
      <c r="E99" s="26" t="s">
        <v>95</v>
      </c>
      <c r="F99" s="107"/>
      <c r="G99" s="20">
        <f t="shared" si="12"/>
        <v>0</v>
      </c>
    </row>
    <row r="100" spans="1:7" s="22" customFormat="1" ht="45" x14ac:dyDescent="0.25">
      <c r="A100" s="21">
        <f t="shared" si="13"/>
        <v>11.04</v>
      </c>
      <c r="B100" s="73" t="s">
        <v>127</v>
      </c>
      <c r="C100" s="73" t="s">
        <v>127</v>
      </c>
      <c r="D100" s="53">
        <v>15</v>
      </c>
      <c r="E100" s="26" t="s">
        <v>18</v>
      </c>
      <c r="F100" s="107"/>
      <c r="G100" s="20">
        <f t="shared" si="12"/>
        <v>0</v>
      </c>
    </row>
    <row r="101" spans="1:7" s="22" customFormat="1" ht="45" x14ac:dyDescent="0.25">
      <c r="A101" s="21">
        <f t="shared" si="13"/>
        <v>11.049999999999999</v>
      </c>
      <c r="B101" s="73" t="s">
        <v>128</v>
      </c>
      <c r="C101" s="73" t="s">
        <v>128</v>
      </c>
      <c r="D101" s="53">
        <v>5</v>
      </c>
      <c r="E101" s="26" t="s">
        <v>18</v>
      </c>
      <c r="F101" s="107"/>
      <c r="G101" s="20">
        <f t="shared" si="12"/>
        <v>0</v>
      </c>
    </row>
    <row r="102" spans="1:7" s="22" customFormat="1" ht="45" x14ac:dyDescent="0.25">
      <c r="A102" s="21">
        <f t="shared" si="13"/>
        <v>11.059999999999999</v>
      </c>
      <c r="B102" s="73" t="s">
        <v>129</v>
      </c>
      <c r="C102" s="73" t="s">
        <v>129</v>
      </c>
      <c r="D102" s="53">
        <v>1</v>
      </c>
      <c r="E102" s="26" t="s">
        <v>18</v>
      </c>
      <c r="F102" s="107"/>
      <c r="G102" s="20">
        <f t="shared" si="12"/>
        <v>0</v>
      </c>
    </row>
    <row r="103" spans="1:7" s="22" customFormat="1" ht="45" x14ac:dyDescent="0.25">
      <c r="A103" s="21">
        <f t="shared" si="13"/>
        <v>11.069999999999999</v>
      </c>
      <c r="B103" s="73" t="s">
        <v>130</v>
      </c>
      <c r="C103" s="73" t="s">
        <v>130</v>
      </c>
      <c r="D103" s="53">
        <v>1</v>
      </c>
      <c r="E103" s="26" t="s">
        <v>18</v>
      </c>
      <c r="F103" s="107"/>
      <c r="G103" s="20">
        <f t="shared" si="12"/>
        <v>0</v>
      </c>
    </row>
    <row r="104" spans="1:7" s="22" customFormat="1" ht="45" x14ac:dyDescent="0.25">
      <c r="A104" s="21">
        <f t="shared" si="13"/>
        <v>11.079999999999998</v>
      </c>
      <c r="B104" s="73" t="s">
        <v>131</v>
      </c>
      <c r="C104" s="73" t="s">
        <v>131</v>
      </c>
      <c r="D104" s="53">
        <v>1</v>
      </c>
      <c r="E104" s="26" t="s">
        <v>18</v>
      </c>
      <c r="F104" s="107"/>
      <c r="G104" s="20">
        <f t="shared" si="12"/>
        <v>0</v>
      </c>
    </row>
    <row r="105" spans="1:7" s="22" customFormat="1" ht="45" x14ac:dyDescent="0.25">
      <c r="A105" s="21">
        <f t="shared" si="13"/>
        <v>11.089999999999998</v>
      </c>
      <c r="B105" s="52" t="s">
        <v>106</v>
      </c>
      <c r="C105" s="58" t="s">
        <v>106</v>
      </c>
      <c r="D105" s="53">
        <v>1</v>
      </c>
      <c r="E105" s="26" t="s">
        <v>22</v>
      </c>
      <c r="F105" s="107"/>
      <c r="G105" s="20">
        <f t="shared" si="12"/>
        <v>0</v>
      </c>
    </row>
    <row r="106" spans="1:7" s="22" customFormat="1" ht="15.75" thickBot="1" x14ac:dyDescent="0.3">
      <c r="A106" s="21">
        <f t="shared" si="13"/>
        <v>11.099999999999998</v>
      </c>
      <c r="B106" s="94" t="s">
        <v>125</v>
      </c>
      <c r="C106" s="95" t="s">
        <v>125</v>
      </c>
      <c r="D106" s="96">
        <v>1</v>
      </c>
      <c r="E106" s="97" t="s">
        <v>22</v>
      </c>
      <c r="F106" s="115"/>
      <c r="G106" s="20">
        <f t="shared" si="12"/>
        <v>0</v>
      </c>
    </row>
    <row r="107" spans="1:7" ht="21.75" thickBot="1" x14ac:dyDescent="0.4">
      <c r="A107" s="15">
        <f>+A96+1</f>
        <v>12</v>
      </c>
      <c r="B107" s="48" t="s">
        <v>60</v>
      </c>
      <c r="C107" s="48"/>
      <c r="D107" s="59"/>
      <c r="E107" s="48"/>
      <c r="F107" s="110"/>
      <c r="G107" s="16">
        <f>SUBTOTAL(9,G108:G117)</f>
        <v>0</v>
      </c>
    </row>
    <row r="108" spans="1:7" x14ac:dyDescent="0.35">
      <c r="A108" s="21">
        <f>A107+0.01</f>
        <v>12.01</v>
      </c>
      <c r="B108" s="25" t="s">
        <v>268</v>
      </c>
      <c r="C108" s="25" t="s">
        <v>269</v>
      </c>
      <c r="D108" s="21">
        <v>5</v>
      </c>
      <c r="E108" s="26" t="s">
        <v>26</v>
      </c>
      <c r="F108" s="114"/>
      <c r="G108" s="49">
        <f t="shared" ref="G108:G117" si="14">D108*F108</f>
        <v>0</v>
      </c>
    </row>
    <row r="109" spans="1:7" ht="60" x14ac:dyDescent="0.35">
      <c r="A109" s="21">
        <f t="shared" ref="A109:A117" si="15">A108+0.01</f>
        <v>12.02</v>
      </c>
      <c r="B109" s="25" t="s">
        <v>223</v>
      </c>
      <c r="C109" s="25" t="s">
        <v>270</v>
      </c>
      <c r="D109" s="21">
        <v>4</v>
      </c>
      <c r="E109" s="26" t="s">
        <v>18</v>
      </c>
      <c r="F109" s="114"/>
      <c r="G109" s="49">
        <f t="shared" si="14"/>
        <v>0</v>
      </c>
    </row>
    <row r="110" spans="1:7" ht="45" x14ac:dyDescent="0.35">
      <c r="A110" s="21">
        <f t="shared" si="15"/>
        <v>12.03</v>
      </c>
      <c r="B110" s="25" t="s">
        <v>201</v>
      </c>
      <c r="C110" s="25" t="s">
        <v>48</v>
      </c>
      <c r="D110" s="21">
        <v>1</v>
      </c>
      <c r="E110" s="26" t="s">
        <v>22</v>
      </c>
      <c r="F110" s="114"/>
      <c r="G110" s="49">
        <f t="shared" si="14"/>
        <v>0</v>
      </c>
    </row>
    <row r="111" spans="1:7" ht="45" x14ac:dyDescent="0.35">
      <c r="A111" s="21">
        <f t="shared" si="15"/>
        <v>12.04</v>
      </c>
      <c r="B111" s="25" t="s">
        <v>199</v>
      </c>
      <c r="C111" s="25" t="s">
        <v>200</v>
      </c>
      <c r="D111" s="21">
        <v>9.1529999999999987</v>
      </c>
      <c r="E111" s="26" t="s">
        <v>26</v>
      </c>
      <c r="F111" s="114"/>
      <c r="G111" s="49">
        <f t="shared" si="14"/>
        <v>0</v>
      </c>
    </row>
    <row r="112" spans="1:7" ht="75" x14ac:dyDescent="0.35">
      <c r="A112" s="21">
        <f t="shared" si="15"/>
        <v>12.049999999999999</v>
      </c>
      <c r="B112" s="25" t="s">
        <v>271</v>
      </c>
      <c r="C112" s="25" t="s">
        <v>272</v>
      </c>
      <c r="D112" s="21">
        <v>1</v>
      </c>
      <c r="E112" s="26" t="s">
        <v>22</v>
      </c>
      <c r="F112" s="114"/>
      <c r="G112" s="49">
        <f t="shared" si="14"/>
        <v>0</v>
      </c>
    </row>
    <row r="113" spans="1:7" ht="45" x14ac:dyDescent="0.35">
      <c r="A113" s="21">
        <f t="shared" si="15"/>
        <v>12.059999999999999</v>
      </c>
      <c r="B113" s="25" t="s">
        <v>273</v>
      </c>
      <c r="C113" s="25" t="s">
        <v>273</v>
      </c>
      <c r="D113" s="21">
        <v>1</v>
      </c>
      <c r="E113" s="97" t="s">
        <v>22</v>
      </c>
      <c r="F113" s="114"/>
      <c r="G113" s="49">
        <f t="shared" si="14"/>
        <v>0</v>
      </c>
    </row>
    <row r="114" spans="1:7" ht="30" x14ac:dyDescent="0.35">
      <c r="A114" s="21">
        <f t="shared" si="15"/>
        <v>12.069999999999999</v>
      </c>
      <c r="B114" s="25" t="s">
        <v>274</v>
      </c>
      <c r="C114" s="25" t="s">
        <v>274</v>
      </c>
      <c r="D114" s="21">
        <v>8</v>
      </c>
      <c r="E114" s="26" t="s">
        <v>18</v>
      </c>
      <c r="F114" s="114"/>
      <c r="G114" s="49">
        <f t="shared" si="14"/>
        <v>0</v>
      </c>
    </row>
    <row r="115" spans="1:7" ht="30" x14ac:dyDescent="0.35">
      <c r="A115" s="21">
        <f t="shared" si="15"/>
        <v>12.079999999999998</v>
      </c>
      <c r="B115" s="25" t="s">
        <v>275</v>
      </c>
      <c r="C115" s="25" t="s">
        <v>275</v>
      </c>
      <c r="D115" s="21">
        <v>5</v>
      </c>
      <c r="E115" s="26" t="s">
        <v>18</v>
      </c>
      <c r="F115" s="114"/>
      <c r="G115" s="49">
        <f t="shared" si="14"/>
        <v>0</v>
      </c>
    </row>
    <row r="116" spans="1:7" x14ac:dyDescent="0.35">
      <c r="A116" s="21">
        <f t="shared" si="15"/>
        <v>12.089999999999998</v>
      </c>
      <c r="B116" s="25" t="s">
        <v>307</v>
      </c>
      <c r="C116" s="25" t="s">
        <v>307</v>
      </c>
      <c r="D116" s="100">
        <v>1</v>
      </c>
      <c r="E116" s="105" t="s">
        <v>22</v>
      </c>
      <c r="F116" s="114"/>
      <c r="G116" s="49">
        <f t="shared" si="14"/>
        <v>0</v>
      </c>
    </row>
    <row r="117" spans="1:7" ht="21.75" thickBot="1" x14ac:dyDescent="0.4">
      <c r="A117" s="21">
        <f t="shared" si="15"/>
        <v>12.099999999999998</v>
      </c>
      <c r="B117" s="101" t="s">
        <v>86</v>
      </c>
      <c r="C117" s="71"/>
      <c r="D117" s="53">
        <v>1</v>
      </c>
      <c r="E117" s="51" t="s">
        <v>22</v>
      </c>
      <c r="F117" s="107"/>
      <c r="G117" s="49">
        <f t="shared" si="14"/>
        <v>0</v>
      </c>
    </row>
    <row r="118" spans="1:7" ht="21.75" thickBot="1" x14ac:dyDescent="0.4">
      <c r="A118" s="139" t="s">
        <v>19</v>
      </c>
      <c r="B118" s="140"/>
      <c r="C118" s="140"/>
      <c r="D118" s="140"/>
      <c r="E118" s="140"/>
      <c r="F118" s="98"/>
      <c r="G118" s="16">
        <f>SUBTOTAL(9,G10:G117)</f>
        <v>0</v>
      </c>
    </row>
    <row r="119" spans="1:7" s="6" customFormat="1" ht="21.75" thickBot="1" x14ac:dyDescent="0.4">
      <c r="A119" s="30"/>
      <c r="B119" s="82"/>
      <c r="C119" s="82"/>
      <c r="D119" s="32"/>
      <c r="E119" s="31"/>
      <c r="F119" s="32"/>
      <c r="G119" s="33"/>
    </row>
    <row r="120" spans="1:7" ht="21.75" thickBot="1" x14ac:dyDescent="0.4">
      <c r="A120" s="137" t="s">
        <v>0</v>
      </c>
      <c r="B120" s="138"/>
      <c r="C120" s="138"/>
      <c r="D120" s="138"/>
      <c r="E120" s="138"/>
      <c r="F120" s="138"/>
      <c r="G120" s="34"/>
    </row>
    <row r="121" spans="1:7" ht="17.25" customHeight="1" x14ac:dyDescent="0.35">
      <c r="A121" s="35">
        <v>1</v>
      </c>
      <c r="B121" s="29" t="s">
        <v>10</v>
      </c>
      <c r="C121" s="29"/>
      <c r="D121" s="23"/>
      <c r="E121" s="36">
        <v>0.1</v>
      </c>
      <c r="F121" s="37"/>
      <c r="G121" s="19">
        <f>+E121*$G$118</f>
        <v>0</v>
      </c>
    </row>
    <row r="122" spans="1:7" ht="17.25" customHeight="1" x14ac:dyDescent="0.35">
      <c r="A122" s="38">
        <v>2</v>
      </c>
      <c r="B122" s="25" t="s">
        <v>1</v>
      </c>
      <c r="C122" s="25"/>
      <c r="D122" s="24"/>
      <c r="E122" s="39">
        <v>0.03</v>
      </c>
      <c r="F122" s="40"/>
      <c r="G122" s="19">
        <f t="shared" ref="G122:G126" si="16">+E122*$G$118</f>
        <v>0</v>
      </c>
    </row>
    <row r="123" spans="1:7" ht="17.25" customHeight="1" x14ac:dyDescent="0.35">
      <c r="A123" s="38">
        <v>3</v>
      </c>
      <c r="B123" s="25" t="s">
        <v>2</v>
      </c>
      <c r="C123" s="25"/>
      <c r="D123" s="24"/>
      <c r="E123" s="39">
        <v>0.02</v>
      </c>
      <c r="F123" s="40"/>
      <c r="G123" s="19">
        <f t="shared" si="16"/>
        <v>0</v>
      </c>
    </row>
    <row r="124" spans="1:7" ht="17.25" customHeight="1" x14ac:dyDescent="0.35">
      <c r="A124" s="38">
        <v>4</v>
      </c>
      <c r="B124" s="25" t="s">
        <v>11</v>
      </c>
      <c r="C124" s="25"/>
      <c r="D124" s="24"/>
      <c r="E124" s="39">
        <v>0.01</v>
      </c>
      <c r="F124" s="40"/>
      <c r="G124" s="19">
        <f t="shared" si="16"/>
        <v>0</v>
      </c>
    </row>
    <row r="125" spans="1:7" ht="17.25" customHeight="1" x14ac:dyDescent="0.35">
      <c r="A125" s="38">
        <v>5</v>
      </c>
      <c r="B125" s="25" t="s">
        <v>3</v>
      </c>
      <c r="C125" s="25"/>
      <c r="D125" s="24"/>
      <c r="E125" s="39">
        <v>0.03</v>
      </c>
      <c r="F125" s="40"/>
      <c r="G125" s="19">
        <f t="shared" si="16"/>
        <v>0</v>
      </c>
    </row>
    <row r="126" spans="1:7" ht="17.25" customHeight="1" thickBot="1" x14ac:dyDescent="0.4">
      <c r="A126" s="41">
        <v>6</v>
      </c>
      <c r="B126" s="27" t="s">
        <v>4</v>
      </c>
      <c r="C126" s="27"/>
      <c r="D126" s="28"/>
      <c r="E126" s="42">
        <v>0.01</v>
      </c>
      <c r="F126" s="43"/>
      <c r="G126" s="19">
        <f t="shared" si="16"/>
        <v>0</v>
      </c>
    </row>
    <row r="127" spans="1:7" ht="21.75" thickBot="1" x14ac:dyDescent="0.4">
      <c r="A127" s="141" t="s">
        <v>9</v>
      </c>
      <c r="B127" s="142"/>
      <c r="C127" s="142"/>
      <c r="D127" s="142"/>
      <c r="E127" s="142"/>
      <c r="F127" s="99"/>
      <c r="G127" s="44">
        <f>SUM(G121:G126)</f>
        <v>0</v>
      </c>
    </row>
    <row r="128" spans="1:7" ht="21.75" thickBot="1" x14ac:dyDescent="0.4">
      <c r="A128" s="129"/>
      <c r="B128" s="130"/>
      <c r="C128" s="130"/>
      <c r="D128" s="130"/>
      <c r="E128" s="130"/>
      <c r="F128" s="130"/>
      <c r="G128" s="45"/>
    </row>
    <row r="129" spans="1:7" ht="21.75" thickBot="1" x14ac:dyDescent="0.4">
      <c r="A129" s="131" t="s">
        <v>8</v>
      </c>
      <c r="B129" s="132"/>
      <c r="C129" s="132"/>
      <c r="D129" s="132"/>
      <c r="E129" s="132"/>
      <c r="F129" s="132"/>
      <c r="G129" s="46">
        <f>G118+G127</f>
        <v>0</v>
      </c>
    </row>
    <row r="131" spans="1:7" x14ac:dyDescent="0.35">
      <c r="G131" s="8"/>
    </row>
    <row r="132" spans="1:7" x14ac:dyDescent="0.35">
      <c r="G132" s="8"/>
    </row>
    <row r="133" spans="1:7" x14ac:dyDescent="0.35">
      <c r="G133" s="8"/>
    </row>
    <row r="134" spans="1:7" s="9" customFormat="1" x14ac:dyDescent="0.35">
      <c r="A134" s="11"/>
      <c r="B134" s="84"/>
      <c r="C134" s="84"/>
      <c r="D134" s="10"/>
      <c r="F134" s="11"/>
      <c r="G134" s="12"/>
    </row>
    <row r="135" spans="1:7" x14ac:dyDescent="0.35">
      <c r="G135" s="8"/>
    </row>
    <row r="136" spans="1:7" x14ac:dyDescent="0.35">
      <c r="G136" s="8"/>
    </row>
    <row r="137" spans="1:7" x14ac:dyDescent="0.35">
      <c r="G137" s="8"/>
    </row>
    <row r="138" spans="1:7" x14ac:dyDescent="0.35">
      <c r="G138" s="8"/>
    </row>
    <row r="139" spans="1:7" x14ac:dyDescent="0.35">
      <c r="G139" s="8"/>
    </row>
    <row r="140" spans="1:7" x14ac:dyDescent="0.35">
      <c r="G140" s="8"/>
    </row>
    <row r="141" spans="1:7" x14ac:dyDescent="0.35">
      <c r="G141" s="8"/>
    </row>
    <row r="142" spans="1:7" x14ac:dyDescent="0.35">
      <c r="G142" s="8"/>
    </row>
    <row r="143" spans="1:7" x14ac:dyDescent="0.35">
      <c r="G143" s="8"/>
    </row>
    <row r="144" spans="1:7" x14ac:dyDescent="0.35">
      <c r="G144" s="8"/>
    </row>
    <row r="145" spans="7:7" x14ac:dyDescent="0.35">
      <c r="G145" s="8"/>
    </row>
    <row r="146" spans="7:7" x14ac:dyDescent="0.35">
      <c r="G146" s="8"/>
    </row>
    <row r="147" spans="7:7" x14ac:dyDescent="0.35">
      <c r="G147" s="8"/>
    </row>
    <row r="148" spans="7:7" x14ac:dyDescent="0.35">
      <c r="G148" s="8"/>
    </row>
    <row r="149" spans="7:7" x14ac:dyDescent="0.35">
      <c r="G149" s="8"/>
    </row>
    <row r="150" spans="7:7" x14ac:dyDescent="0.35">
      <c r="G150" s="8"/>
    </row>
    <row r="151" spans="7:7" x14ac:dyDescent="0.35">
      <c r="G151" s="8"/>
    </row>
    <row r="152" spans="7:7" x14ac:dyDescent="0.35">
      <c r="G152" s="8"/>
    </row>
    <row r="153" spans="7:7" x14ac:dyDescent="0.35">
      <c r="G153" s="8"/>
    </row>
    <row r="154" spans="7:7" x14ac:dyDescent="0.35">
      <c r="G154" s="8"/>
    </row>
    <row r="155" spans="7:7" x14ac:dyDescent="0.35">
      <c r="G155" s="8"/>
    </row>
    <row r="156" spans="7:7" x14ac:dyDescent="0.35">
      <c r="G156" s="8"/>
    </row>
    <row r="157" spans="7:7" x14ac:dyDescent="0.35">
      <c r="G157" s="8"/>
    </row>
    <row r="158" spans="7:7" x14ac:dyDescent="0.35">
      <c r="G158" s="8"/>
    </row>
    <row r="159" spans="7:7" x14ac:dyDescent="0.35">
      <c r="G159" s="8"/>
    </row>
    <row r="160" spans="7:7" x14ac:dyDescent="0.35">
      <c r="G160" s="8"/>
    </row>
    <row r="161" spans="7:7" x14ac:dyDescent="0.35">
      <c r="G161" s="8"/>
    </row>
    <row r="162" spans="7:7" x14ac:dyDescent="0.35">
      <c r="G162" s="8"/>
    </row>
    <row r="163" spans="7:7" x14ac:dyDescent="0.35">
      <c r="G163" s="8"/>
    </row>
    <row r="164" spans="7:7" x14ac:dyDescent="0.35">
      <c r="G164" s="8"/>
    </row>
    <row r="165" spans="7:7" x14ac:dyDescent="0.35">
      <c r="G165" s="8"/>
    </row>
    <row r="166" spans="7:7" x14ac:dyDescent="0.35">
      <c r="G166" s="8"/>
    </row>
    <row r="167" spans="7:7" x14ac:dyDescent="0.35">
      <c r="G167" s="8"/>
    </row>
    <row r="168" spans="7:7" x14ac:dyDescent="0.35">
      <c r="G168" s="8"/>
    </row>
    <row r="169" spans="7:7" x14ac:dyDescent="0.35">
      <c r="G169" s="8"/>
    </row>
    <row r="170" spans="7:7" x14ac:dyDescent="0.35">
      <c r="G170" s="8"/>
    </row>
    <row r="171" spans="7:7" x14ac:dyDescent="0.35">
      <c r="G171" s="8"/>
    </row>
    <row r="172" spans="7:7" x14ac:dyDescent="0.35">
      <c r="G172" s="8"/>
    </row>
    <row r="173" spans="7:7" x14ac:dyDescent="0.35">
      <c r="G173" s="8"/>
    </row>
    <row r="174" spans="7:7" x14ac:dyDescent="0.35">
      <c r="G174" s="8"/>
    </row>
    <row r="175" spans="7:7" x14ac:dyDescent="0.35">
      <c r="G175" s="8"/>
    </row>
    <row r="176" spans="7:7" x14ac:dyDescent="0.35">
      <c r="G176" s="8"/>
    </row>
    <row r="177" spans="7:7" x14ac:dyDescent="0.35">
      <c r="G177" s="8"/>
    </row>
    <row r="178" spans="7:7" x14ac:dyDescent="0.35">
      <c r="G178" s="8"/>
    </row>
    <row r="179" spans="7:7" x14ac:dyDescent="0.35">
      <c r="G179" s="8"/>
    </row>
    <row r="180" spans="7:7" x14ac:dyDescent="0.35">
      <c r="G180" s="8"/>
    </row>
    <row r="181" spans="7:7" x14ac:dyDescent="0.35">
      <c r="G181" s="8"/>
    </row>
    <row r="182" spans="7:7" x14ac:dyDescent="0.35">
      <c r="G182" s="8"/>
    </row>
    <row r="183" spans="7:7" x14ac:dyDescent="0.35">
      <c r="G183" s="8"/>
    </row>
    <row r="184" spans="7:7" x14ac:dyDescent="0.35">
      <c r="G184" s="8"/>
    </row>
    <row r="185" spans="7:7" x14ac:dyDescent="0.35">
      <c r="G185" s="8"/>
    </row>
    <row r="186" spans="7:7" x14ac:dyDescent="0.35">
      <c r="G186" s="8"/>
    </row>
    <row r="187" spans="7:7" x14ac:dyDescent="0.35">
      <c r="G187" s="8"/>
    </row>
    <row r="188" spans="7:7" x14ac:dyDescent="0.35">
      <c r="G188" s="8"/>
    </row>
    <row r="189" spans="7:7" x14ac:dyDescent="0.35">
      <c r="G189" s="8"/>
    </row>
    <row r="190" spans="7:7" x14ac:dyDescent="0.35">
      <c r="G190" s="8"/>
    </row>
    <row r="191" spans="7:7" x14ac:dyDescent="0.35">
      <c r="G191" s="8"/>
    </row>
    <row r="192" spans="7:7" x14ac:dyDescent="0.35">
      <c r="G192" s="8"/>
    </row>
    <row r="193" spans="7:7" x14ac:dyDescent="0.35">
      <c r="G193" s="8"/>
    </row>
    <row r="194" spans="7:7" x14ac:dyDescent="0.35">
      <c r="G194" s="8"/>
    </row>
    <row r="195" spans="7:7" x14ac:dyDescent="0.35">
      <c r="G195" s="8"/>
    </row>
    <row r="196" spans="7:7" x14ac:dyDescent="0.35">
      <c r="G196" s="8"/>
    </row>
    <row r="197" spans="7:7" x14ac:dyDescent="0.35">
      <c r="G197" s="8"/>
    </row>
    <row r="198" spans="7:7" x14ac:dyDescent="0.35">
      <c r="G198" s="8"/>
    </row>
    <row r="199" spans="7:7" x14ac:dyDescent="0.35">
      <c r="G199" s="8"/>
    </row>
    <row r="200" spans="7:7" x14ac:dyDescent="0.35">
      <c r="G200" s="8"/>
    </row>
    <row r="201" spans="7:7" x14ac:dyDescent="0.35">
      <c r="G201" s="8"/>
    </row>
    <row r="202" spans="7:7" x14ac:dyDescent="0.35">
      <c r="G202" s="8"/>
    </row>
    <row r="203" spans="7:7" x14ac:dyDescent="0.35">
      <c r="G203" s="8"/>
    </row>
    <row r="204" spans="7:7" x14ac:dyDescent="0.35">
      <c r="G204" s="8"/>
    </row>
    <row r="205" spans="7:7" x14ac:dyDescent="0.35">
      <c r="G205" s="8"/>
    </row>
    <row r="206" spans="7:7" x14ac:dyDescent="0.35">
      <c r="G206" s="8"/>
    </row>
    <row r="207" spans="7:7" x14ac:dyDescent="0.35">
      <c r="G207" s="8"/>
    </row>
    <row r="208" spans="7:7" x14ac:dyDescent="0.35">
      <c r="G208" s="8"/>
    </row>
    <row r="209" spans="7:7" x14ac:dyDescent="0.35">
      <c r="G209" s="8"/>
    </row>
    <row r="210" spans="7:7" x14ac:dyDescent="0.35">
      <c r="G210" s="8"/>
    </row>
    <row r="211" spans="7:7" x14ac:dyDescent="0.35">
      <c r="G211" s="8"/>
    </row>
    <row r="212" spans="7:7" x14ac:dyDescent="0.35">
      <c r="G212" s="8"/>
    </row>
    <row r="213" spans="7:7" x14ac:dyDescent="0.35">
      <c r="G213" s="8"/>
    </row>
    <row r="214" spans="7:7" x14ac:dyDescent="0.35">
      <c r="G214" s="8"/>
    </row>
    <row r="215" spans="7:7" x14ac:dyDescent="0.35">
      <c r="G215" s="8"/>
    </row>
    <row r="216" spans="7:7" x14ac:dyDescent="0.35">
      <c r="G216" s="8"/>
    </row>
    <row r="217" spans="7:7" x14ac:dyDescent="0.35">
      <c r="G217" s="8"/>
    </row>
    <row r="218" spans="7:7" x14ac:dyDescent="0.35">
      <c r="G218" s="8"/>
    </row>
    <row r="219" spans="7:7" x14ac:dyDescent="0.35">
      <c r="G219" s="8"/>
    </row>
    <row r="220" spans="7:7" x14ac:dyDescent="0.35">
      <c r="G220" s="8"/>
    </row>
    <row r="221" spans="7:7" x14ac:dyDescent="0.35">
      <c r="G221" s="8"/>
    </row>
    <row r="222" spans="7:7" x14ac:dyDescent="0.35">
      <c r="G222" s="8"/>
    </row>
    <row r="223" spans="7:7" x14ac:dyDescent="0.35">
      <c r="G223" s="8"/>
    </row>
    <row r="224" spans="7:7" x14ac:dyDescent="0.35">
      <c r="G224" s="8"/>
    </row>
    <row r="225" spans="7:7" x14ac:dyDescent="0.35">
      <c r="G225" s="8"/>
    </row>
    <row r="226" spans="7:7" x14ac:dyDescent="0.35">
      <c r="G226" s="8"/>
    </row>
    <row r="227" spans="7:7" x14ac:dyDescent="0.35">
      <c r="G227" s="8"/>
    </row>
    <row r="228" spans="7:7" x14ac:dyDescent="0.35">
      <c r="G228" s="8"/>
    </row>
    <row r="229" spans="7:7" x14ac:dyDescent="0.35">
      <c r="G229" s="8"/>
    </row>
    <row r="230" spans="7:7" x14ac:dyDescent="0.35">
      <c r="G230" s="8"/>
    </row>
    <row r="231" spans="7:7" x14ac:dyDescent="0.35">
      <c r="G231" s="8"/>
    </row>
    <row r="232" spans="7:7" x14ac:dyDescent="0.35">
      <c r="G232" s="8"/>
    </row>
    <row r="233" spans="7:7" x14ac:dyDescent="0.35">
      <c r="G233" s="8"/>
    </row>
    <row r="234" spans="7:7" x14ac:dyDescent="0.35">
      <c r="G234" s="8"/>
    </row>
    <row r="235" spans="7:7" x14ac:dyDescent="0.35">
      <c r="G235" s="8"/>
    </row>
    <row r="236" spans="7:7" x14ac:dyDescent="0.35">
      <c r="G236" s="8"/>
    </row>
    <row r="237" spans="7:7" x14ac:dyDescent="0.35">
      <c r="G237" s="8"/>
    </row>
    <row r="238" spans="7:7" x14ac:dyDescent="0.35">
      <c r="G238" s="8"/>
    </row>
    <row r="239" spans="7:7" x14ac:dyDescent="0.35">
      <c r="G239" s="8"/>
    </row>
    <row r="240" spans="7:7" x14ac:dyDescent="0.35">
      <c r="G240" s="8"/>
    </row>
    <row r="241" spans="7:7" x14ac:dyDescent="0.35">
      <c r="G241" s="8"/>
    </row>
    <row r="242" spans="7:7" x14ac:dyDescent="0.35">
      <c r="G242" s="8"/>
    </row>
    <row r="243" spans="7:7" x14ac:dyDescent="0.35">
      <c r="G243" s="8"/>
    </row>
    <row r="244" spans="7:7" x14ac:dyDescent="0.35">
      <c r="G244" s="8"/>
    </row>
    <row r="245" spans="7:7" x14ac:dyDescent="0.35">
      <c r="G245" s="8"/>
    </row>
    <row r="246" spans="7:7" x14ac:dyDescent="0.35">
      <c r="G246" s="8"/>
    </row>
    <row r="247" spans="7:7" x14ac:dyDescent="0.35">
      <c r="G247" s="8"/>
    </row>
    <row r="248" spans="7:7" x14ac:dyDescent="0.35">
      <c r="G248" s="8"/>
    </row>
    <row r="249" spans="7:7" x14ac:dyDescent="0.35">
      <c r="G249" s="8"/>
    </row>
    <row r="250" spans="7:7" x14ac:dyDescent="0.35">
      <c r="G250" s="8"/>
    </row>
    <row r="251" spans="7:7" x14ac:dyDescent="0.35">
      <c r="G251" s="8"/>
    </row>
    <row r="252" spans="7:7" x14ac:dyDescent="0.35">
      <c r="G252" s="8"/>
    </row>
    <row r="253" spans="7:7" x14ac:dyDescent="0.35">
      <c r="G253" s="8"/>
    </row>
    <row r="254" spans="7:7" x14ac:dyDescent="0.35">
      <c r="G254" s="8"/>
    </row>
    <row r="255" spans="7:7" x14ac:dyDescent="0.35">
      <c r="G255" s="8"/>
    </row>
    <row r="256" spans="7:7" x14ac:dyDescent="0.35">
      <c r="G256" s="8"/>
    </row>
    <row r="257" spans="7:7" x14ac:dyDescent="0.35">
      <c r="G257" s="8"/>
    </row>
    <row r="258" spans="7:7" x14ac:dyDescent="0.35">
      <c r="G258" s="8"/>
    </row>
    <row r="259" spans="7:7" x14ac:dyDescent="0.35">
      <c r="G259" s="8"/>
    </row>
    <row r="260" spans="7:7" x14ac:dyDescent="0.35">
      <c r="G260" s="8"/>
    </row>
    <row r="261" spans="7:7" x14ac:dyDescent="0.35">
      <c r="G261" s="8"/>
    </row>
    <row r="262" spans="7:7" x14ac:dyDescent="0.35">
      <c r="G262" s="8"/>
    </row>
    <row r="263" spans="7:7" x14ac:dyDescent="0.35">
      <c r="G263" s="8"/>
    </row>
    <row r="264" spans="7:7" x14ac:dyDescent="0.35">
      <c r="G264" s="8"/>
    </row>
    <row r="265" spans="7:7" x14ac:dyDescent="0.35">
      <c r="G265" s="8"/>
    </row>
    <row r="266" spans="7:7" x14ac:dyDescent="0.35">
      <c r="G266" s="8"/>
    </row>
    <row r="267" spans="7:7" x14ac:dyDescent="0.35">
      <c r="G267" s="8"/>
    </row>
    <row r="268" spans="7:7" x14ac:dyDescent="0.35">
      <c r="G268" s="8"/>
    </row>
    <row r="269" spans="7:7" x14ac:dyDescent="0.35">
      <c r="G269" s="8"/>
    </row>
    <row r="270" spans="7:7" x14ac:dyDescent="0.35">
      <c r="G270" s="8"/>
    </row>
    <row r="271" spans="7:7" x14ac:dyDescent="0.35">
      <c r="G271" s="8"/>
    </row>
    <row r="272" spans="7:7" x14ac:dyDescent="0.35">
      <c r="G272" s="8"/>
    </row>
    <row r="273" spans="7:7" x14ac:dyDescent="0.35">
      <c r="G273" s="8"/>
    </row>
    <row r="274" spans="7:7" x14ac:dyDescent="0.35">
      <c r="G274" s="8"/>
    </row>
    <row r="275" spans="7:7" x14ac:dyDescent="0.35">
      <c r="G275" s="8"/>
    </row>
    <row r="276" spans="7:7" x14ac:dyDescent="0.35">
      <c r="G276" s="8"/>
    </row>
    <row r="277" spans="7:7" x14ac:dyDescent="0.35">
      <c r="G277" s="8"/>
    </row>
    <row r="278" spans="7:7" x14ac:dyDescent="0.35">
      <c r="G278" s="8"/>
    </row>
    <row r="279" spans="7:7" x14ac:dyDescent="0.35">
      <c r="G279" s="8"/>
    </row>
    <row r="280" spans="7:7" x14ac:dyDescent="0.35">
      <c r="G280" s="8"/>
    </row>
  </sheetData>
  <sheetProtection algorithmName="SHA-512" hashValue="b1FQZoltOkN6paYfJssNO4gx9Wewyc1lJWL/hflckLujyk9FQv6tbgMM14jaVr0Yj0wS5vN5eTdWQdsXioANaA==" saltValue="wXnhiLumACjdSYnHJv+p3A==" spinCount="100000" sheet="1" objects="1" scenarios="1"/>
  <mergeCells count="8">
    <mergeCell ref="A128:F128"/>
    <mergeCell ref="A129:F129"/>
    <mergeCell ref="A4:G4"/>
    <mergeCell ref="A5:G5"/>
    <mergeCell ref="A8:G8"/>
    <mergeCell ref="A120:F120"/>
    <mergeCell ref="A118:E118"/>
    <mergeCell ref="A127:E127"/>
  </mergeCells>
  <phoneticPr fontId="38" type="noConversion"/>
  <printOptions horizontalCentered="1"/>
  <pageMargins left="0.23622047244094491" right="0.23622047244094491" top="0.43307086614173229" bottom="0.59055118110236227" header="0.31496062992125984" footer="0.31496062992125984"/>
  <pageSetup scale="65" fitToHeight="0" orientation="portrait" r:id="rId1"/>
  <headerFooter>
    <oddFooter>&amp;CPág. &amp;P/&amp;N</oddFooter>
  </headerFooter>
  <rowBreaks count="1" manualBreakCount="1">
    <brk id="5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E418-031A-4200-9489-5A671C175A47}">
  <sheetPr>
    <pageSetUpPr fitToPage="1"/>
  </sheetPr>
  <dimension ref="A3:BG290"/>
  <sheetViews>
    <sheetView tabSelected="1" view="pageBreakPreview" topLeftCell="A5" zoomScale="98" zoomScaleNormal="40" zoomScaleSheetLayoutView="98" workbookViewId="0">
      <selection activeCell="C18" sqref="C18"/>
    </sheetView>
  </sheetViews>
  <sheetFormatPr baseColWidth="10" defaultColWidth="8.796875" defaultRowHeight="21" x14ac:dyDescent="0.35"/>
  <cols>
    <col min="1" max="1" width="4.59765625" style="1" bestFit="1" customWidth="1"/>
    <col min="2" max="2" width="36" style="83" customWidth="1"/>
    <col min="3" max="3" width="45.8984375" style="83" customWidth="1"/>
    <col min="4" max="4" width="9.3984375" style="7" bestFit="1" customWidth="1"/>
    <col min="5" max="5" width="7.5" style="5" bestFit="1" customWidth="1"/>
    <col min="6" max="6" width="13.19921875" style="1" customWidth="1"/>
    <col min="7" max="7" width="15.09765625" style="13" customWidth="1"/>
    <col min="8" max="16384" width="8.796875" style="5"/>
  </cols>
  <sheetData>
    <row r="3" spans="1:59" x14ac:dyDescent="0.35">
      <c r="A3" s="14"/>
      <c r="B3" s="79"/>
      <c r="C3" s="79"/>
      <c r="D3" s="2"/>
      <c r="E3" s="3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9" ht="46.5" customHeight="1" x14ac:dyDescent="0.35">
      <c r="A4" s="133" t="s">
        <v>15</v>
      </c>
      <c r="B4" s="134"/>
      <c r="C4" s="134"/>
      <c r="D4" s="134"/>
      <c r="E4" s="134"/>
      <c r="F4" s="134"/>
      <c r="G4" s="13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9" ht="30" customHeight="1" x14ac:dyDescent="0.35">
      <c r="A5" s="135" t="s">
        <v>174</v>
      </c>
      <c r="B5" s="135"/>
      <c r="C5" s="135"/>
      <c r="D5" s="135"/>
      <c r="E5" s="135"/>
      <c r="F5" s="135"/>
      <c r="G5" s="13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x14ac:dyDescent="0.35">
      <c r="A6" s="14"/>
      <c r="B6" s="79"/>
      <c r="C6" s="106" t="s">
        <v>237</v>
      </c>
      <c r="D6" s="120"/>
      <c r="E6" s="121"/>
      <c r="F6" s="120"/>
      <c r="G6" s="12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x14ac:dyDescent="0.35">
      <c r="A7" s="14"/>
      <c r="B7" s="79"/>
      <c r="C7" s="106" t="s">
        <v>239</v>
      </c>
      <c r="D7" s="123"/>
      <c r="E7" s="124"/>
      <c r="F7" s="123"/>
      <c r="G7" s="12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ht="30" customHeight="1" thickBot="1" x14ac:dyDescent="0.4">
      <c r="A8" s="136" t="s">
        <v>311</v>
      </c>
      <c r="B8" s="136"/>
      <c r="C8" s="136"/>
      <c r="D8" s="136"/>
      <c r="E8" s="136"/>
      <c r="F8" s="136"/>
      <c r="G8" s="13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</row>
    <row r="9" spans="1:59" s="78" customFormat="1" ht="35.25" thickBot="1" x14ac:dyDescent="0.35">
      <c r="A9" s="74" t="s">
        <v>132</v>
      </c>
      <c r="B9" s="75" t="s">
        <v>5</v>
      </c>
      <c r="C9" s="75"/>
      <c r="D9" s="76" t="s">
        <v>6</v>
      </c>
      <c r="E9" s="76" t="s">
        <v>7</v>
      </c>
      <c r="F9" s="76" t="s">
        <v>16</v>
      </c>
      <c r="G9" s="77" t="s">
        <v>17</v>
      </c>
    </row>
    <row r="10" spans="1:59" s="17" customFormat="1" ht="20.25" customHeight="1" thickBot="1" x14ac:dyDescent="0.3">
      <c r="A10" s="15">
        <v>1</v>
      </c>
      <c r="B10" s="48" t="s">
        <v>23</v>
      </c>
      <c r="C10" s="48"/>
      <c r="D10" s="48"/>
      <c r="E10" s="48"/>
      <c r="F10" s="48"/>
      <c r="G10" s="16">
        <f>SUBTOTAL(9,G11:G21)</f>
        <v>0</v>
      </c>
    </row>
    <row r="11" spans="1:59" s="17" customFormat="1" ht="45" x14ac:dyDescent="0.25">
      <c r="A11" s="21">
        <f>A10+0.01</f>
        <v>1.01</v>
      </c>
      <c r="B11" s="52" t="s">
        <v>76</v>
      </c>
      <c r="C11" s="116" t="s">
        <v>276</v>
      </c>
      <c r="D11" s="53">
        <v>174.45300000000003</v>
      </c>
      <c r="E11" s="26" t="s">
        <v>26</v>
      </c>
      <c r="F11" s="107"/>
      <c r="G11" s="20">
        <f>D11*F11</f>
        <v>0</v>
      </c>
    </row>
    <row r="12" spans="1:59" s="18" customFormat="1" ht="45" x14ac:dyDescent="0.25">
      <c r="A12" s="21">
        <f t="shared" ref="A12:A21" si="0">A11+0.01</f>
        <v>1.02</v>
      </c>
      <c r="B12" s="69" t="s">
        <v>83</v>
      </c>
      <c r="C12" s="116" t="s">
        <v>277</v>
      </c>
      <c r="D12" s="53">
        <v>1</v>
      </c>
      <c r="E12" s="26" t="s">
        <v>22</v>
      </c>
      <c r="F12" s="107"/>
      <c r="G12" s="20">
        <f t="shared" ref="G12:G21" si="1">D12*F12</f>
        <v>0</v>
      </c>
    </row>
    <row r="13" spans="1:59" s="18" customFormat="1" ht="30" x14ac:dyDescent="0.25">
      <c r="A13" s="21">
        <f t="shared" si="0"/>
        <v>1.03</v>
      </c>
      <c r="B13" s="80" t="s">
        <v>73</v>
      </c>
      <c r="C13" s="116" t="s">
        <v>278</v>
      </c>
      <c r="D13" s="53">
        <v>427.91</v>
      </c>
      <c r="E13" s="26" t="s">
        <v>26</v>
      </c>
      <c r="F13" s="107"/>
      <c r="G13" s="20">
        <f t="shared" si="1"/>
        <v>0</v>
      </c>
    </row>
    <row r="14" spans="1:59" s="18" customFormat="1" ht="30" x14ac:dyDescent="0.25">
      <c r="A14" s="21">
        <f t="shared" si="0"/>
        <v>1.04</v>
      </c>
      <c r="B14" s="58" t="s">
        <v>82</v>
      </c>
      <c r="C14" s="89" t="s">
        <v>175</v>
      </c>
      <c r="D14" s="53">
        <v>350.98</v>
      </c>
      <c r="E14" s="26" t="s">
        <v>26</v>
      </c>
      <c r="F14" s="107"/>
      <c r="G14" s="20">
        <f t="shared" si="1"/>
        <v>0</v>
      </c>
    </row>
    <row r="15" spans="1:59" s="18" customFormat="1" ht="30" x14ac:dyDescent="0.25">
      <c r="A15" s="21">
        <f t="shared" si="0"/>
        <v>1.05</v>
      </c>
      <c r="B15" s="70" t="s">
        <v>89</v>
      </c>
      <c r="C15" s="52" t="s">
        <v>75</v>
      </c>
      <c r="D15" s="53">
        <v>8</v>
      </c>
      <c r="E15" s="26" t="s">
        <v>18</v>
      </c>
      <c r="F15" s="107"/>
      <c r="G15" s="20">
        <f t="shared" si="1"/>
        <v>0</v>
      </c>
    </row>
    <row r="16" spans="1:59" s="18" customFormat="1" ht="15" x14ac:dyDescent="0.25">
      <c r="A16" s="21">
        <f t="shared" si="0"/>
        <v>1.06</v>
      </c>
      <c r="B16" s="89" t="s">
        <v>137</v>
      </c>
      <c r="C16" s="89" t="s">
        <v>138</v>
      </c>
      <c r="D16" s="53">
        <v>304.45300000000003</v>
      </c>
      <c r="E16" s="26" t="s">
        <v>26</v>
      </c>
      <c r="F16" s="107"/>
      <c r="G16" s="20">
        <f t="shared" si="1"/>
        <v>0</v>
      </c>
    </row>
    <row r="17" spans="1:7" s="18" customFormat="1" ht="15" x14ac:dyDescent="0.25">
      <c r="A17" s="21">
        <f t="shared" si="0"/>
        <v>1.07</v>
      </c>
      <c r="B17" s="70" t="s">
        <v>88</v>
      </c>
      <c r="C17" s="70" t="s">
        <v>85</v>
      </c>
      <c r="D17" s="53">
        <v>81.206000000000003</v>
      </c>
      <c r="E17" s="26" t="s">
        <v>26</v>
      </c>
      <c r="F17" s="107"/>
      <c r="G17" s="20">
        <f t="shared" si="1"/>
        <v>0</v>
      </c>
    </row>
    <row r="18" spans="1:7" s="18" customFormat="1" ht="60" x14ac:dyDescent="0.25">
      <c r="A18" s="21">
        <f t="shared" si="0"/>
        <v>1.08</v>
      </c>
      <c r="B18" s="25" t="s">
        <v>245</v>
      </c>
      <c r="C18" s="116" t="s">
        <v>279</v>
      </c>
      <c r="D18" s="60">
        <v>1</v>
      </c>
      <c r="E18" s="55" t="s">
        <v>22</v>
      </c>
      <c r="F18" s="108"/>
      <c r="G18" s="20">
        <f t="shared" si="1"/>
        <v>0</v>
      </c>
    </row>
    <row r="19" spans="1:7" s="18" customFormat="1" ht="30" x14ac:dyDescent="0.25">
      <c r="A19" s="21">
        <f t="shared" si="0"/>
        <v>1.0900000000000001</v>
      </c>
      <c r="B19" s="25" t="s">
        <v>90</v>
      </c>
      <c r="C19" s="25" t="s">
        <v>78</v>
      </c>
      <c r="D19" s="53">
        <v>51.174340000000001</v>
      </c>
      <c r="E19" s="26" t="s">
        <v>70</v>
      </c>
      <c r="F19" s="107"/>
      <c r="G19" s="20">
        <f t="shared" si="1"/>
        <v>0</v>
      </c>
    </row>
    <row r="20" spans="1:7" s="18" customFormat="1" ht="15" x14ac:dyDescent="0.25">
      <c r="A20" s="21">
        <f t="shared" si="0"/>
        <v>1.1000000000000001</v>
      </c>
      <c r="B20" s="25" t="s">
        <v>87</v>
      </c>
      <c r="C20" s="25" t="s">
        <v>72</v>
      </c>
      <c r="D20" s="54">
        <v>51.174340000000001</v>
      </c>
      <c r="E20" s="72" t="s">
        <v>91</v>
      </c>
      <c r="F20" s="107"/>
      <c r="G20" s="20">
        <f t="shared" si="1"/>
        <v>0</v>
      </c>
    </row>
    <row r="21" spans="1:7" s="18" customFormat="1" ht="15.75" thickBot="1" x14ac:dyDescent="0.3">
      <c r="A21" s="21">
        <f t="shared" si="0"/>
        <v>1.1100000000000001</v>
      </c>
      <c r="B21" s="25" t="s">
        <v>25</v>
      </c>
      <c r="C21" s="29" t="s">
        <v>25</v>
      </c>
      <c r="D21" s="53">
        <v>1</v>
      </c>
      <c r="E21" s="51" t="s">
        <v>22</v>
      </c>
      <c r="F21" s="109"/>
      <c r="G21" s="20">
        <f t="shared" si="1"/>
        <v>0</v>
      </c>
    </row>
    <row r="22" spans="1:7" s="18" customFormat="1" ht="16.5" thickBot="1" x14ac:dyDescent="0.3">
      <c r="A22" s="15">
        <v>2</v>
      </c>
      <c r="B22" s="48" t="s">
        <v>81</v>
      </c>
      <c r="C22" s="48"/>
      <c r="D22" s="59"/>
      <c r="E22" s="48"/>
      <c r="F22" s="110"/>
      <c r="G22" s="16">
        <f>SUBTOTAL(9,G23:G39)</f>
        <v>0</v>
      </c>
    </row>
    <row r="23" spans="1:7" s="18" customFormat="1" ht="30" x14ac:dyDescent="0.25">
      <c r="A23" s="21">
        <f>A22+0.01</f>
        <v>2.0099999999999998</v>
      </c>
      <c r="B23" s="25" t="s">
        <v>224</v>
      </c>
      <c r="C23" s="25" t="s">
        <v>227</v>
      </c>
      <c r="D23" s="68">
        <v>4</v>
      </c>
      <c r="E23" s="26" t="s">
        <v>18</v>
      </c>
      <c r="F23" s="111"/>
      <c r="G23" s="57">
        <f>+F23*D23</f>
        <v>0</v>
      </c>
    </row>
    <row r="24" spans="1:7" s="18" customFormat="1" ht="15" x14ac:dyDescent="0.25">
      <c r="A24" s="21">
        <f t="shared" ref="A24:A39" si="2">A23+0.01</f>
        <v>2.0199999999999996</v>
      </c>
      <c r="B24" s="25" t="s">
        <v>197</v>
      </c>
      <c r="C24" s="25" t="s">
        <v>225</v>
      </c>
      <c r="D24" s="68">
        <v>7.8000000000000007</v>
      </c>
      <c r="E24" s="26" t="s">
        <v>198</v>
      </c>
      <c r="F24" s="111"/>
      <c r="G24" s="57">
        <f t="shared" ref="G24:G39" si="3">+F24*D24</f>
        <v>0</v>
      </c>
    </row>
    <row r="25" spans="1:7" s="18" customFormat="1" ht="78.75" x14ac:dyDescent="0.25">
      <c r="A25" s="21">
        <f t="shared" si="2"/>
        <v>2.0299999999999994</v>
      </c>
      <c r="B25" s="102" t="s">
        <v>207</v>
      </c>
      <c r="C25" s="102" t="s">
        <v>280</v>
      </c>
      <c r="D25" s="21">
        <v>1</v>
      </c>
      <c r="E25" s="26" t="s">
        <v>18</v>
      </c>
      <c r="F25" s="111"/>
      <c r="G25" s="57">
        <f t="shared" si="3"/>
        <v>0</v>
      </c>
    </row>
    <row r="26" spans="1:7" s="18" customFormat="1" ht="63" x14ac:dyDescent="0.25">
      <c r="A26" s="21">
        <f t="shared" si="2"/>
        <v>2.0399999999999991</v>
      </c>
      <c r="B26" s="102" t="s">
        <v>208</v>
      </c>
      <c r="C26" s="102" t="s">
        <v>209</v>
      </c>
      <c r="D26" s="21">
        <v>3</v>
      </c>
      <c r="E26" s="26" t="s">
        <v>18</v>
      </c>
      <c r="F26" s="111"/>
      <c r="G26" s="57">
        <f t="shared" si="3"/>
        <v>0</v>
      </c>
    </row>
    <row r="27" spans="1:7" s="18" customFormat="1" ht="78.75" x14ac:dyDescent="0.25">
      <c r="A27" s="21">
        <f t="shared" si="2"/>
        <v>2.0499999999999989</v>
      </c>
      <c r="B27" s="102" t="s">
        <v>210</v>
      </c>
      <c r="C27" s="102" t="s">
        <v>281</v>
      </c>
      <c r="D27" s="21">
        <v>16</v>
      </c>
      <c r="E27" s="26" t="s">
        <v>18</v>
      </c>
      <c r="F27" s="111"/>
      <c r="G27" s="57">
        <f t="shared" si="3"/>
        <v>0</v>
      </c>
    </row>
    <row r="28" spans="1:7" s="18" customFormat="1" ht="78.75" x14ac:dyDescent="0.25">
      <c r="A28" s="21">
        <f t="shared" si="2"/>
        <v>2.0599999999999987</v>
      </c>
      <c r="B28" s="102" t="s">
        <v>282</v>
      </c>
      <c r="C28" s="102" t="s">
        <v>283</v>
      </c>
      <c r="D28" s="21">
        <v>2</v>
      </c>
      <c r="E28" s="26" t="s">
        <v>18</v>
      </c>
      <c r="F28" s="111"/>
      <c r="G28" s="57">
        <f t="shared" si="3"/>
        <v>0</v>
      </c>
    </row>
    <row r="29" spans="1:7" s="18" customFormat="1" ht="78.75" x14ac:dyDescent="0.25">
      <c r="A29" s="21">
        <f t="shared" si="2"/>
        <v>2.0699999999999985</v>
      </c>
      <c r="B29" s="102" t="s">
        <v>211</v>
      </c>
      <c r="C29" s="102" t="s">
        <v>284</v>
      </c>
      <c r="D29" s="21">
        <v>2</v>
      </c>
      <c r="E29" s="26" t="s">
        <v>18</v>
      </c>
      <c r="F29" s="111"/>
      <c r="G29" s="57">
        <f t="shared" si="3"/>
        <v>0</v>
      </c>
    </row>
    <row r="30" spans="1:7" s="18" customFormat="1" ht="63" x14ac:dyDescent="0.25">
      <c r="A30" s="21">
        <f t="shared" si="2"/>
        <v>2.0799999999999983</v>
      </c>
      <c r="B30" s="102" t="s">
        <v>212</v>
      </c>
      <c r="C30" s="102" t="s">
        <v>285</v>
      </c>
      <c r="D30" s="21">
        <v>1</v>
      </c>
      <c r="E30" s="26" t="s">
        <v>18</v>
      </c>
      <c r="F30" s="111"/>
      <c r="G30" s="57">
        <f t="shared" si="3"/>
        <v>0</v>
      </c>
    </row>
    <row r="31" spans="1:7" s="18" customFormat="1" ht="47.25" x14ac:dyDescent="0.25">
      <c r="A31" s="21">
        <f t="shared" si="2"/>
        <v>2.0899999999999981</v>
      </c>
      <c r="B31" s="102" t="s">
        <v>213</v>
      </c>
      <c r="C31" s="102" t="s">
        <v>214</v>
      </c>
      <c r="D31" s="67">
        <v>2</v>
      </c>
      <c r="E31" s="55" t="s">
        <v>18</v>
      </c>
      <c r="F31" s="112"/>
      <c r="G31" s="57">
        <f t="shared" si="3"/>
        <v>0</v>
      </c>
    </row>
    <row r="32" spans="1:7" s="18" customFormat="1" ht="94.5" x14ac:dyDescent="0.25">
      <c r="A32" s="21">
        <f t="shared" si="2"/>
        <v>2.0999999999999979</v>
      </c>
      <c r="B32" s="103" t="s">
        <v>215</v>
      </c>
      <c r="C32" s="102" t="s">
        <v>286</v>
      </c>
      <c r="D32" s="67">
        <v>1</v>
      </c>
      <c r="E32" s="26" t="s">
        <v>18</v>
      </c>
      <c r="F32" s="112"/>
      <c r="G32" s="57">
        <f t="shared" si="3"/>
        <v>0</v>
      </c>
    </row>
    <row r="33" spans="1:7" s="18" customFormat="1" ht="94.5" x14ac:dyDescent="0.25">
      <c r="A33" s="21">
        <f t="shared" si="2"/>
        <v>2.1099999999999977</v>
      </c>
      <c r="B33" s="103" t="s">
        <v>216</v>
      </c>
      <c r="C33" s="102" t="s">
        <v>287</v>
      </c>
      <c r="D33" s="67">
        <v>1</v>
      </c>
      <c r="E33" s="26" t="s">
        <v>18</v>
      </c>
      <c r="F33" s="112"/>
      <c r="G33" s="57">
        <f t="shared" si="3"/>
        <v>0</v>
      </c>
    </row>
    <row r="34" spans="1:7" s="18" customFormat="1" ht="78.75" x14ac:dyDescent="0.25">
      <c r="A34" s="21">
        <f t="shared" si="2"/>
        <v>2.1199999999999974</v>
      </c>
      <c r="B34" s="103" t="s">
        <v>217</v>
      </c>
      <c r="C34" s="102" t="s">
        <v>288</v>
      </c>
      <c r="D34" s="67">
        <v>2</v>
      </c>
      <c r="E34" s="26" t="s">
        <v>18</v>
      </c>
      <c r="F34" s="112"/>
      <c r="G34" s="57">
        <f t="shared" si="3"/>
        <v>0</v>
      </c>
    </row>
    <row r="35" spans="1:7" s="18" customFormat="1" ht="78.75" x14ac:dyDescent="0.25">
      <c r="A35" s="21">
        <f t="shared" si="2"/>
        <v>2.1299999999999972</v>
      </c>
      <c r="B35" s="103" t="s">
        <v>218</v>
      </c>
      <c r="C35" s="102" t="s">
        <v>289</v>
      </c>
      <c r="D35" s="67">
        <v>8</v>
      </c>
      <c r="E35" s="26" t="s">
        <v>18</v>
      </c>
      <c r="F35" s="112"/>
      <c r="G35" s="57">
        <f t="shared" si="3"/>
        <v>0</v>
      </c>
    </row>
    <row r="36" spans="1:7" s="18" customFormat="1" ht="78.75" x14ac:dyDescent="0.25">
      <c r="A36" s="21">
        <f t="shared" si="2"/>
        <v>2.139999999999997</v>
      </c>
      <c r="B36" s="103" t="s">
        <v>219</v>
      </c>
      <c r="C36" s="102" t="s">
        <v>290</v>
      </c>
      <c r="D36" s="67">
        <v>9</v>
      </c>
      <c r="E36" s="26" t="s">
        <v>18</v>
      </c>
      <c r="F36" s="112"/>
      <c r="G36" s="57">
        <f t="shared" si="3"/>
        <v>0</v>
      </c>
    </row>
    <row r="37" spans="1:7" s="18" customFormat="1" ht="78.75" x14ac:dyDescent="0.25">
      <c r="A37" s="21">
        <f t="shared" si="2"/>
        <v>2.1499999999999968</v>
      </c>
      <c r="B37" s="103" t="s">
        <v>220</v>
      </c>
      <c r="C37" s="102" t="s">
        <v>291</v>
      </c>
      <c r="D37" s="67">
        <v>1</v>
      </c>
      <c r="E37" s="26" t="s">
        <v>18</v>
      </c>
      <c r="F37" s="112"/>
      <c r="G37" s="57">
        <f t="shared" si="3"/>
        <v>0</v>
      </c>
    </row>
    <row r="38" spans="1:7" s="18" customFormat="1" ht="78.75" x14ac:dyDescent="0.25">
      <c r="A38" s="21">
        <f t="shared" si="2"/>
        <v>2.1599999999999966</v>
      </c>
      <c r="B38" s="103" t="s">
        <v>221</v>
      </c>
      <c r="C38" s="102" t="s">
        <v>292</v>
      </c>
      <c r="D38" s="67">
        <v>1</v>
      </c>
      <c r="E38" s="55" t="s">
        <v>18</v>
      </c>
      <c r="F38" s="112"/>
      <c r="G38" s="57">
        <f t="shared" si="3"/>
        <v>0</v>
      </c>
    </row>
    <row r="39" spans="1:7" s="18" customFormat="1" ht="63" x14ac:dyDescent="0.25">
      <c r="A39" s="21">
        <f t="shared" si="2"/>
        <v>2.1699999999999964</v>
      </c>
      <c r="B39" s="103" t="s">
        <v>222</v>
      </c>
      <c r="C39" s="102" t="s">
        <v>293</v>
      </c>
      <c r="D39" s="67">
        <v>2</v>
      </c>
      <c r="E39" s="55" t="s">
        <v>18</v>
      </c>
      <c r="F39" s="112"/>
      <c r="G39" s="57">
        <f t="shared" si="3"/>
        <v>0</v>
      </c>
    </row>
    <row r="40" spans="1:7" s="18" customFormat="1" ht="16.5" thickBot="1" x14ac:dyDescent="0.3">
      <c r="A40" s="63">
        <v>3</v>
      </c>
      <c r="B40" s="64" t="s">
        <v>65</v>
      </c>
      <c r="C40" s="64"/>
      <c r="D40" s="65"/>
      <c r="E40" s="64"/>
      <c r="F40" s="118"/>
      <c r="G40" s="66">
        <f>SUBTOTAL(9,G41:G48)</f>
        <v>0</v>
      </c>
    </row>
    <row r="41" spans="1:7" s="18" customFormat="1" ht="15" x14ac:dyDescent="0.25">
      <c r="A41" s="21">
        <f>A40+0.01</f>
        <v>3.01</v>
      </c>
      <c r="B41" s="81" t="s">
        <v>13</v>
      </c>
      <c r="C41" s="81" t="s">
        <v>14</v>
      </c>
      <c r="D41" s="53">
        <v>28.224000000000004</v>
      </c>
      <c r="E41" s="51" t="s">
        <v>26</v>
      </c>
      <c r="F41" s="107"/>
      <c r="G41" s="20">
        <f>D41*F41</f>
        <v>0</v>
      </c>
    </row>
    <row r="42" spans="1:7" s="18" customFormat="1" ht="15" x14ac:dyDescent="0.25">
      <c r="A42" s="21">
        <f t="shared" ref="A42:A48" si="4">A41+0.01</f>
        <v>3.0199999999999996</v>
      </c>
      <c r="B42" s="25" t="s">
        <v>20</v>
      </c>
      <c r="C42" s="25" t="s">
        <v>54</v>
      </c>
      <c r="D42" s="24">
        <v>6</v>
      </c>
      <c r="E42" s="26" t="s">
        <v>58</v>
      </c>
      <c r="F42" s="111"/>
      <c r="G42" s="20">
        <f t="shared" ref="G42:G48" si="5">D42*F42</f>
        <v>0</v>
      </c>
    </row>
    <row r="43" spans="1:7" s="18" customFormat="1" ht="15" x14ac:dyDescent="0.25">
      <c r="A43" s="21">
        <f t="shared" si="4"/>
        <v>3.0299999999999994</v>
      </c>
      <c r="B43" s="25" t="s">
        <v>21</v>
      </c>
      <c r="C43" s="25" t="s">
        <v>12</v>
      </c>
      <c r="D43" s="24">
        <v>7.2</v>
      </c>
      <c r="E43" s="26" t="s">
        <v>58</v>
      </c>
      <c r="F43" s="111"/>
      <c r="G43" s="20">
        <f t="shared" si="5"/>
        <v>0</v>
      </c>
    </row>
    <row r="44" spans="1:7" s="18" customFormat="1" ht="15" x14ac:dyDescent="0.25">
      <c r="A44" s="21">
        <f t="shared" si="4"/>
        <v>3.0399999999999991</v>
      </c>
      <c r="B44" s="89" t="s">
        <v>143</v>
      </c>
      <c r="C44" s="89" t="s">
        <v>176</v>
      </c>
      <c r="D44" s="54">
        <v>43.072000000000003</v>
      </c>
      <c r="E44" s="50" t="s">
        <v>26</v>
      </c>
      <c r="F44" s="107"/>
      <c r="G44" s="20">
        <f t="shared" si="5"/>
        <v>0</v>
      </c>
    </row>
    <row r="45" spans="1:7" s="18" customFormat="1" ht="30" x14ac:dyDescent="0.25">
      <c r="A45" s="21">
        <f t="shared" si="4"/>
        <v>3.0499999999999989</v>
      </c>
      <c r="B45" s="80" t="s">
        <v>24</v>
      </c>
      <c r="C45" s="116" t="s">
        <v>261</v>
      </c>
      <c r="D45" s="54">
        <v>274.52599999999995</v>
      </c>
      <c r="E45" s="50" t="s">
        <v>26</v>
      </c>
      <c r="F45" s="107"/>
      <c r="G45" s="20">
        <f t="shared" si="5"/>
        <v>0</v>
      </c>
    </row>
    <row r="46" spans="1:7" s="18" customFormat="1" ht="30" x14ac:dyDescent="0.25">
      <c r="A46" s="21">
        <f t="shared" si="4"/>
        <v>3.0599999999999987</v>
      </c>
      <c r="B46" s="25" t="s">
        <v>68</v>
      </c>
      <c r="C46" s="25" t="s">
        <v>68</v>
      </c>
      <c r="D46" s="54">
        <v>66.048000000000002</v>
      </c>
      <c r="E46" s="50" t="s">
        <v>26</v>
      </c>
      <c r="F46" s="107"/>
      <c r="G46" s="20">
        <f t="shared" si="5"/>
        <v>0</v>
      </c>
    </row>
    <row r="47" spans="1:7" s="18" customFormat="1" ht="30" x14ac:dyDescent="0.25">
      <c r="A47" s="21">
        <f t="shared" si="4"/>
        <v>3.0699999999999985</v>
      </c>
      <c r="B47" s="25" t="s">
        <v>69</v>
      </c>
      <c r="C47" s="25" t="s">
        <v>69</v>
      </c>
      <c r="D47" s="54">
        <v>42.311999999999998</v>
      </c>
      <c r="E47" s="50" t="s">
        <v>26</v>
      </c>
      <c r="F47" s="107"/>
      <c r="G47" s="20">
        <f t="shared" si="5"/>
        <v>0</v>
      </c>
    </row>
    <row r="48" spans="1:7" s="18" customFormat="1" ht="30.75" thickBot="1" x14ac:dyDescent="0.3">
      <c r="A48" s="21">
        <f t="shared" si="4"/>
        <v>3.0799999999999983</v>
      </c>
      <c r="B48" s="25" t="s">
        <v>120</v>
      </c>
      <c r="C48" s="25" t="s">
        <v>61</v>
      </c>
      <c r="D48" s="24">
        <v>57.9</v>
      </c>
      <c r="E48" s="26" t="s">
        <v>26</v>
      </c>
      <c r="F48" s="111"/>
      <c r="G48" s="20">
        <f t="shared" si="5"/>
        <v>0</v>
      </c>
    </row>
    <row r="49" spans="1:7" s="18" customFormat="1" ht="16.5" thickBot="1" x14ac:dyDescent="0.3">
      <c r="A49" s="15">
        <v>4</v>
      </c>
      <c r="B49" s="48" t="s">
        <v>67</v>
      </c>
      <c r="C49" s="48"/>
      <c r="D49" s="59"/>
      <c r="E49" s="48"/>
      <c r="F49" s="110"/>
      <c r="G49" s="16">
        <f>SUBTOTAL(9,G50:G51)</f>
        <v>0</v>
      </c>
    </row>
    <row r="50" spans="1:7" s="18" customFormat="1" ht="30" x14ac:dyDescent="0.25">
      <c r="A50" s="21">
        <f>A49+0.01</f>
        <v>4.01</v>
      </c>
      <c r="B50" s="117" t="s">
        <v>126</v>
      </c>
      <c r="C50" s="117" t="s">
        <v>126</v>
      </c>
      <c r="D50" s="53">
        <v>295.40999999999997</v>
      </c>
      <c r="E50" s="51" t="s">
        <v>26</v>
      </c>
      <c r="F50" s="109"/>
      <c r="G50" s="20">
        <f>D50*F50</f>
        <v>0</v>
      </c>
    </row>
    <row r="51" spans="1:7" s="18" customFormat="1" ht="15.75" thickBot="1" x14ac:dyDescent="0.3">
      <c r="A51" s="21">
        <f>A50+0.01</f>
        <v>4.0199999999999996</v>
      </c>
      <c r="B51" s="52" t="s">
        <v>80</v>
      </c>
      <c r="C51" s="52" t="s">
        <v>80</v>
      </c>
      <c r="D51" s="54">
        <v>215.59</v>
      </c>
      <c r="E51" s="51" t="s">
        <v>26</v>
      </c>
      <c r="F51" s="107"/>
      <c r="G51" s="20">
        <f>D51*F51</f>
        <v>0</v>
      </c>
    </row>
    <row r="52" spans="1:7" s="17" customFormat="1" ht="16.5" thickBot="1" x14ac:dyDescent="0.3">
      <c r="A52" s="15">
        <v>5</v>
      </c>
      <c r="B52" s="48" t="s">
        <v>64</v>
      </c>
      <c r="C52" s="48"/>
      <c r="D52" s="59"/>
      <c r="E52" s="48"/>
      <c r="F52" s="110"/>
      <c r="G52" s="16">
        <f>SUBTOTAL(9,G53:G57)</f>
        <v>0</v>
      </c>
    </row>
    <row r="53" spans="1:7" s="17" customFormat="1" ht="30" x14ac:dyDescent="0.25">
      <c r="A53" s="21">
        <f>A52+0.01</f>
        <v>5.01</v>
      </c>
      <c r="B53" s="25" t="s">
        <v>121</v>
      </c>
      <c r="C53" s="29" t="s">
        <v>202</v>
      </c>
      <c r="D53" s="60">
        <v>289.3</v>
      </c>
      <c r="E53" s="55" t="s">
        <v>26</v>
      </c>
      <c r="F53" s="108"/>
      <c r="G53" s="56">
        <f>D53*F53</f>
        <v>0</v>
      </c>
    </row>
    <row r="54" spans="1:7" s="17" customFormat="1" ht="30" x14ac:dyDescent="0.25">
      <c r="A54" s="21">
        <f t="shared" ref="A54:A57" si="6">A53+0.01</f>
        <v>5.0199999999999996</v>
      </c>
      <c r="B54" s="25" t="s">
        <v>204</v>
      </c>
      <c r="C54" s="25" t="s">
        <v>294</v>
      </c>
      <c r="D54" s="60">
        <v>247.59</v>
      </c>
      <c r="E54" s="26" t="s">
        <v>26</v>
      </c>
      <c r="F54" s="107"/>
      <c r="G54" s="56">
        <f t="shared" ref="G54:G57" si="7">D54*F54</f>
        <v>0</v>
      </c>
    </row>
    <row r="55" spans="1:7" s="18" customFormat="1" ht="30" x14ac:dyDescent="0.25">
      <c r="A55" s="21">
        <f t="shared" si="6"/>
        <v>5.0299999999999994</v>
      </c>
      <c r="B55" s="25" t="s">
        <v>203</v>
      </c>
      <c r="C55" s="25" t="s">
        <v>203</v>
      </c>
      <c r="D55" s="53">
        <v>52</v>
      </c>
      <c r="E55" s="26" t="s">
        <v>26</v>
      </c>
      <c r="F55" s="107"/>
      <c r="G55" s="56">
        <f t="shared" si="7"/>
        <v>0</v>
      </c>
    </row>
    <row r="56" spans="1:7" s="18" customFormat="1" ht="45" x14ac:dyDescent="0.25">
      <c r="A56" s="21">
        <f t="shared" si="6"/>
        <v>5.0399999999999991</v>
      </c>
      <c r="B56" s="25" t="s">
        <v>92</v>
      </c>
      <c r="C56" s="25" t="s">
        <v>92</v>
      </c>
      <c r="D56" s="54">
        <v>140.22</v>
      </c>
      <c r="E56" s="50" t="s">
        <v>62</v>
      </c>
      <c r="F56" s="107"/>
      <c r="G56" s="56">
        <f t="shared" si="7"/>
        <v>0</v>
      </c>
    </row>
    <row r="57" spans="1:7" s="18" customFormat="1" ht="15.75" thickBot="1" x14ac:dyDescent="0.3">
      <c r="A57" s="21">
        <f t="shared" si="6"/>
        <v>5.0499999999999989</v>
      </c>
      <c r="B57" s="25" t="s">
        <v>63</v>
      </c>
      <c r="C57" s="25" t="s">
        <v>63</v>
      </c>
      <c r="D57" s="53">
        <v>67.429999999999993</v>
      </c>
      <c r="E57" s="51" t="s">
        <v>62</v>
      </c>
      <c r="F57" s="109"/>
      <c r="G57" s="56">
        <f t="shared" si="7"/>
        <v>0</v>
      </c>
    </row>
    <row r="58" spans="1:7" s="18" customFormat="1" ht="16.5" thickBot="1" x14ac:dyDescent="0.3">
      <c r="A58" s="15">
        <v>6</v>
      </c>
      <c r="B58" s="48" t="s">
        <v>66</v>
      </c>
      <c r="C58" s="48"/>
      <c r="D58" s="59"/>
      <c r="E58" s="48"/>
      <c r="F58" s="110"/>
      <c r="G58" s="16">
        <f>SUBTOTAL(9,G59:G59)</f>
        <v>0</v>
      </c>
    </row>
    <row r="59" spans="1:7" s="18" customFormat="1" ht="105.75" thickBot="1" x14ac:dyDescent="0.3">
      <c r="A59" s="21">
        <f>A58+0.01</f>
        <v>6.01</v>
      </c>
      <c r="B59" s="70" t="s">
        <v>84</v>
      </c>
      <c r="C59" s="70" t="s">
        <v>122</v>
      </c>
      <c r="D59" s="54">
        <v>293.47000000000003</v>
      </c>
      <c r="E59" s="51" t="s">
        <v>26</v>
      </c>
      <c r="F59" s="107"/>
      <c r="G59" s="20">
        <f>D59*F59</f>
        <v>0</v>
      </c>
    </row>
    <row r="60" spans="1:7" s="18" customFormat="1" ht="16.5" thickBot="1" x14ac:dyDescent="0.3">
      <c r="A60" s="15">
        <v>7</v>
      </c>
      <c r="B60" s="48" t="s">
        <v>27</v>
      </c>
      <c r="C60" s="48"/>
      <c r="D60" s="59"/>
      <c r="E60" s="48"/>
      <c r="F60" s="110"/>
      <c r="G60" s="16">
        <f>SUBTOTAL(9,G61:G62)</f>
        <v>0</v>
      </c>
    </row>
    <row r="61" spans="1:7" s="18" customFormat="1" ht="15" x14ac:dyDescent="0.25">
      <c r="A61" s="21">
        <f>A60+0.01</f>
        <v>7.01</v>
      </c>
      <c r="B61" s="117" t="s">
        <v>262</v>
      </c>
      <c r="C61" s="117" t="s">
        <v>262</v>
      </c>
      <c r="D61" s="54">
        <v>295.40999999999997</v>
      </c>
      <c r="E61" s="51" t="s">
        <v>26</v>
      </c>
      <c r="F61" s="109"/>
      <c r="G61" s="20">
        <f>D61*F61</f>
        <v>0</v>
      </c>
    </row>
    <row r="62" spans="1:7" s="18" customFormat="1" ht="30.75" thickBot="1" x14ac:dyDescent="0.3">
      <c r="A62" s="21">
        <f>A61+0.01</f>
        <v>7.02</v>
      </c>
      <c r="B62" s="116" t="s">
        <v>263</v>
      </c>
      <c r="C62" s="116" t="s">
        <v>263</v>
      </c>
      <c r="D62" s="54">
        <v>785.86399999999992</v>
      </c>
      <c r="E62" s="51" t="s">
        <v>26</v>
      </c>
      <c r="F62" s="107"/>
      <c r="G62" s="20">
        <f>D62*F62</f>
        <v>0</v>
      </c>
    </row>
    <row r="63" spans="1:7" s="22" customFormat="1" ht="16.5" thickBot="1" x14ac:dyDescent="0.3">
      <c r="A63" s="15">
        <v>8</v>
      </c>
      <c r="B63" s="48" t="s">
        <v>28</v>
      </c>
      <c r="C63" s="48"/>
      <c r="D63" s="59"/>
      <c r="E63" s="48"/>
      <c r="F63" s="110"/>
      <c r="G63" s="16">
        <f>SUBTOTAL(9,G64:G77)</f>
        <v>0</v>
      </c>
    </row>
    <row r="64" spans="1:7" s="22" customFormat="1" ht="30" x14ac:dyDescent="0.25">
      <c r="A64" s="21">
        <f>A63+0.01</f>
        <v>8.01</v>
      </c>
      <c r="B64" s="25" t="s">
        <v>29</v>
      </c>
      <c r="C64" s="25" t="s">
        <v>30</v>
      </c>
      <c r="D64" s="21">
        <v>5</v>
      </c>
      <c r="E64" s="26" t="s">
        <v>18</v>
      </c>
      <c r="F64" s="113"/>
      <c r="G64" s="20">
        <f>D64*F64</f>
        <v>0</v>
      </c>
    </row>
    <row r="65" spans="1:7" s="22" customFormat="1" ht="30" x14ac:dyDescent="0.25">
      <c r="A65" s="21">
        <f t="shared" ref="A65:A77" si="8">A64+0.01</f>
        <v>8.02</v>
      </c>
      <c r="B65" s="25" t="s">
        <v>33</v>
      </c>
      <c r="C65" s="25" t="s">
        <v>34</v>
      </c>
      <c r="D65" s="21">
        <v>4</v>
      </c>
      <c r="E65" s="26" t="s">
        <v>18</v>
      </c>
      <c r="F65" s="114"/>
      <c r="G65" s="20">
        <f t="shared" ref="G65:G77" si="9">D65*F65</f>
        <v>0</v>
      </c>
    </row>
    <row r="66" spans="1:7" s="22" customFormat="1" ht="30" x14ac:dyDescent="0.25">
      <c r="A66" s="21">
        <f t="shared" si="8"/>
        <v>8.0299999999999994</v>
      </c>
      <c r="B66" s="25" t="s">
        <v>177</v>
      </c>
      <c r="C66" s="25" t="s">
        <v>178</v>
      </c>
      <c r="D66" s="21">
        <v>5</v>
      </c>
      <c r="E66" s="26" t="s">
        <v>18</v>
      </c>
      <c r="F66" s="114"/>
      <c r="G66" s="20">
        <f t="shared" si="9"/>
        <v>0</v>
      </c>
    </row>
    <row r="67" spans="1:7" s="22" customFormat="1" ht="45" x14ac:dyDescent="0.25">
      <c r="A67" s="21">
        <f t="shared" si="8"/>
        <v>8.0399999999999991</v>
      </c>
      <c r="B67" s="25" t="s">
        <v>35</v>
      </c>
      <c r="C67" s="25" t="s">
        <v>36</v>
      </c>
      <c r="D67" s="21">
        <v>1</v>
      </c>
      <c r="E67" s="26" t="s">
        <v>18</v>
      </c>
      <c r="F67" s="114"/>
      <c r="G67" s="20">
        <f t="shared" si="9"/>
        <v>0</v>
      </c>
    </row>
    <row r="68" spans="1:7" s="22" customFormat="1" ht="45" x14ac:dyDescent="0.25">
      <c r="A68" s="21">
        <f t="shared" si="8"/>
        <v>8.0499999999999989</v>
      </c>
      <c r="B68" s="25" t="s">
        <v>37</v>
      </c>
      <c r="C68" s="25" t="s">
        <v>71</v>
      </c>
      <c r="D68" s="21">
        <v>2</v>
      </c>
      <c r="E68" s="26" t="s">
        <v>18</v>
      </c>
      <c r="F68" s="114"/>
      <c r="G68" s="20">
        <f t="shared" si="9"/>
        <v>0</v>
      </c>
    </row>
    <row r="69" spans="1:7" s="22" customFormat="1" ht="60" x14ac:dyDescent="0.25">
      <c r="A69" s="21">
        <f t="shared" si="8"/>
        <v>8.0599999999999987</v>
      </c>
      <c r="B69" s="25" t="s">
        <v>38</v>
      </c>
      <c r="C69" s="47" t="s">
        <v>49</v>
      </c>
      <c r="D69" s="21">
        <v>2</v>
      </c>
      <c r="E69" s="26" t="s">
        <v>18</v>
      </c>
      <c r="F69" s="114"/>
      <c r="G69" s="20">
        <f t="shared" si="9"/>
        <v>0</v>
      </c>
    </row>
    <row r="70" spans="1:7" s="22" customFormat="1" ht="60" x14ac:dyDescent="0.25">
      <c r="A70" s="21">
        <f t="shared" si="8"/>
        <v>8.0699999999999985</v>
      </c>
      <c r="B70" s="25" t="s">
        <v>39</v>
      </c>
      <c r="C70" s="25" t="s">
        <v>56</v>
      </c>
      <c r="D70" s="21">
        <v>2</v>
      </c>
      <c r="E70" s="26" t="s">
        <v>18</v>
      </c>
      <c r="F70" s="114"/>
      <c r="G70" s="20">
        <f t="shared" si="9"/>
        <v>0</v>
      </c>
    </row>
    <row r="71" spans="1:7" s="22" customFormat="1" ht="60" x14ac:dyDescent="0.25">
      <c r="A71" s="21">
        <f t="shared" si="8"/>
        <v>8.0799999999999983</v>
      </c>
      <c r="B71" s="25" t="s">
        <v>55</v>
      </c>
      <c r="C71" s="25" t="s">
        <v>79</v>
      </c>
      <c r="D71" s="21">
        <v>4</v>
      </c>
      <c r="E71" s="26" t="s">
        <v>18</v>
      </c>
      <c r="F71" s="114"/>
      <c r="G71" s="20">
        <f t="shared" si="9"/>
        <v>0</v>
      </c>
    </row>
    <row r="72" spans="1:7" s="22" customFormat="1" ht="45" x14ac:dyDescent="0.25">
      <c r="A72" s="21">
        <f t="shared" si="8"/>
        <v>8.0899999999999981</v>
      </c>
      <c r="B72" s="25" t="s">
        <v>50</v>
      </c>
      <c r="C72" s="25" t="s">
        <v>51</v>
      </c>
      <c r="D72" s="21">
        <v>1</v>
      </c>
      <c r="E72" s="26" t="s">
        <v>22</v>
      </c>
      <c r="F72" s="114"/>
      <c r="G72" s="20">
        <f t="shared" si="9"/>
        <v>0</v>
      </c>
    </row>
    <row r="73" spans="1:7" s="22" customFormat="1" ht="45" x14ac:dyDescent="0.25">
      <c r="A73" s="21">
        <f t="shared" si="8"/>
        <v>8.0999999999999979</v>
      </c>
      <c r="B73" s="25" t="s">
        <v>52</v>
      </c>
      <c r="C73" s="25" t="s">
        <v>53</v>
      </c>
      <c r="D73" s="21">
        <v>1</v>
      </c>
      <c r="E73" s="26" t="s">
        <v>22</v>
      </c>
      <c r="F73" s="114"/>
      <c r="G73" s="20">
        <f t="shared" si="9"/>
        <v>0</v>
      </c>
    </row>
    <row r="74" spans="1:7" s="22" customFormat="1" ht="30" x14ac:dyDescent="0.25">
      <c r="A74" s="21">
        <f t="shared" si="8"/>
        <v>8.1099999999999977</v>
      </c>
      <c r="B74" s="25" t="s">
        <v>40</v>
      </c>
      <c r="C74" s="25" t="s">
        <v>41</v>
      </c>
      <c r="D74" s="21">
        <v>5</v>
      </c>
      <c r="E74" s="26" t="s">
        <v>18</v>
      </c>
      <c r="F74" s="113"/>
      <c r="G74" s="20">
        <f t="shared" si="9"/>
        <v>0</v>
      </c>
    </row>
    <row r="75" spans="1:7" s="22" customFormat="1" ht="30" x14ac:dyDescent="0.25">
      <c r="A75" s="21">
        <f t="shared" si="8"/>
        <v>8.1199999999999974</v>
      </c>
      <c r="B75" s="25" t="s">
        <v>42</v>
      </c>
      <c r="C75" s="25" t="s">
        <v>43</v>
      </c>
      <c r="D75" s="21">
        <v>4</v>
      </c>
      <c r="E75" s="26" t="s">
        <v>18</v>
      </c>
      <c r="F75" s="113"/>
      <c r="G75" s="20">
        <f t="shared" si="9"/>
        <v>0</v>
      </c>
    </row>
    <row r="76" spans="1:7" s="22" customFormat="1" ht="30" x14ac:dyDescent="0.25">
      <c r="A76" s="21">
        <f t="shared" si="8"/>
        <v>8.1299999999999972</v>
      </c>
      <c r="B76" s="25" t="s">
        <v>44</v>
      </c>
      <c r="C76" s="25" t="s">
        <v>45</v>
      </c>
      <c r="D76" s="21">
        <v>1</v>
      </c>
      <c r="E76" s="26" t="s">
        <v>18</v>
      </c>
      <c r="F76" s="113"/>
      <c r="G76" s="20">
        <f t="shared" si="9"/>
        <v>0</v>
      </c>
    </row>
    <row r="77" spans="1:7" s="22" customFormat="1" ht="45.75" thickBot="1" x14ac:dyDescent="0.3">
      <c r="A77" s="21">
        <f t="shared" si="8"/>
        <v>8.139999999999997</v>
      </c>
      <c r="B77" s="25" t="s">
        <v>46</v>
      </c>
      <c r="C77" s="25" t="s">
        <v>47</v>
      </c>
      <c r="D77" s="21">
        <v>2</v>
      </c>
      <c r="E77" s="26" t="s">
        <v>18</v>
      </c>
      <c r="F77" s="113"/>
      <c r="G77" s="20">
        <f t="shared" si="9"/>
        <v>0</v>
      </c>
    </row>
    <row r="78" spans="1:7" s="22" customFormat="1" ht="16.5" thickBot="1" x14ac:dyDescent="0.3">
      <c r="A78" s="15">
        <v>9</v>
      </c>
      <c r="B78" s="48" t="s">
        <v>150</v>
      </c>
      <c r="C78" s="48"/>
      <c r="D78" s="59"/>
      <c r="E78" s="48"/>
      <c r="F78" s="110"/>
      <c r="G78" s="16">
        <f>SUBTOTAL(9,G79:G99)</f>
        <v>0</v>
      </c>
    </row>
    <row r="79" spans="1:7" s="22" customFormat="1" ht="90" x14ac:dyDescent="0.25">
      <c r="A79" s="21">
        <f t="shared" ref="A79:A117" si="10">A78+0.01</f>
        <v>9.01</v>
      </c>
      <c r="B79" s="25" t="s">
        <v>179</v>
      </c>
      <c r="C79" s="25" t="s">
        <v>180</v>
      </c>
      <c r="D79" s="21">
        <v>1</v>
      </c>
      <c r="E79" s="26" t="s">
        <v>18</v>
      </c>
      <c r="F79" s="114"/>
      <c r="G79" s="20">
        <f t="shared" ref="G79:G99" si="11">D79*F79</f>
        <v>0</v>
      </c>
    </row>
    <row r="80" spans="1:7" s="22" customFormat="1" ht="45" x14ac:dyDescent="0.25">
      <c r="A80" s="21">
        <f t="shared" si="10"/>
        <v>9.02</v>
      </c>
      <c r="B80" s="25" t="s">
        <v>181</v>
      </c>
      <c r="C80" s="25" t="s">
        <v>181</v>
      </c>
      <c r="D80" s="21">
        <v>1</v>
      </c>
      <c r="E80" s="26" t="s">
        <v>18</v>
      </c>
      <c r="F80" s="114"/>
      <c r="G80" s="20">
        <f t="shared" si="11"/>
        <v>0</v>
      </c>
    </row>
    <row r="81" spans="1:7" s="22" customFormat="1" ht="90" x14ac:dyDescent="0.25">
      <c r="A81" s="21">
        <f t="shared" si="10"/>
        <v>9.0299999999999994</v>
      </c>
      <c r="B81" s="25" t="s">
        <v>183</v>
      </c>
      <c r="C81" s="25" t="s">
        <v>264</v>
      </c>
      <c r="D81" s="21">
        <v>1</v>
      </c>
      <c r="E81" s="26" t="s">
        <v>22</v>
      </c>
      <c r="F81" s="114"/>
      <c r="G81" s="20">
        <f t="shared" si="11"/>
        <v>0</v>
      </c>
    </row>
    <row r="82" spans="1:7" s="22" customFormat="1" ht="30" x14ac:dyDescent="0.25">
      <c r="A82" s="21">
        <f t="shared" si="10"/>
        <v>9.0399999999999991</v>
      </c>
      <c r="B82" s="25" t="s">
        <v>94</v>
      </c>
      <c r="C82" s="25" t="s">
        <v>206</v>
      </c>
      <c r="D82" s="21">
        <v>1</v>
      </c>
      <c r="E82" s="26" t="s">
        <v>22</v>
      </c>
      <c r="F82" s="114"/>
      <c r="G82" s="20">
        <f t="shared" si="11"/>
        <v>0</v>
      </c>
    </row>
    <row r="83" spans="1:7" s="22" customFormat="1" ht="105" x14ac:dyDescent="0.25">
      <c r="A83" s="21">
        <f t="shared" si="10"/>
        <v>9.0499999999999989</v>
      </c>
      <c r="B83" s="25" t="s">
        <v>108</v>
      </c>
      <c r="C83" s="25" t="s">
        <v>182</v>
      </c>
      <c r="D83" s="21">
        <v>1</v>
      </c>
      <c r="E83" s="26" t="s">
        <v>22</v>
      </c>
      <c r="F83" s="107"/>
      <c r="G83" s="20">
        <f t="shared" si="11"/>
        <v>0</v>
      </c>
    </row>
    <row r="84" spans="1:7" s="22" customFormat="1" ht="105" x14ac:dyDescent="0.25">
      <c r="A84" s="21">
        <f t="shared" si="10"/>
        <v>9.0599999999999987</v>
      </c>
      <c r="B84" s="25" t="s">
        <v>109</v>
      </c>
      <c r="C84" s="47" t="s">
        <v>184</v>
      </c>
      <c r="D84" s="21">
        <v>1</v>
      </c>
      <c r="E84" s="26" t="s">
        <v>22</v>
      </c>
      <c r="F84" s="107"/>
      <c r="G84" s="20">
        <f t="shared" si="11"/>
        <v>0</v>
      </c>
    </row>
    <row r="85" spans="1:7" s="22" customFormat="1" ht="60" x14ac:dyDescent="0.25">
      <c r="A85" s="21">
        <f t="shared" si="10"/>
        <v>9.0699999999999985</v>
      </c>
      <c r="B85" s="25" t="s">
        <v>187</v>
      </c>
      <c r="C85" s="25" t="s">
        <v>155</v>
      </c>
      <c r="D85" s="21">
        <v>183</v>
      </c>
      <c r="E85" s="26" t="s">
        <v>295</v>
      </c>
      <c r="F85" s="107"/>
      <c r="G85" s="20">
        <f t="shared" si="11"/>
        <v>0</v>
      </c>
    </row>
    <row r="86" spans="1:7" s="22" customFormat="1" ht="75" x14ac:dyDescent="0.25">
      <c r="A86" s="21">
        <f t="shared" si="10"/>
        <v>9.0799999999999983</v>
      </c>
      <c r="B86" s="25" t="s">
        <v>99</v>
      </c>
      <c r="C86" s="25" t="s">
        <v>157</v>
      </c>
      <c r="D86" s="21">
        <v>20</v>
      </c>
      <c r="E86" s="26" t="s">
        <v>18</v>
      </c>
      <c r="F86" s="107"/>
      <c r="G86" s="20">
        <f t="shared" si="11"/>
        <v>0</v>
      </c>
    </row>
    <row r="87" spans="1:7" s="22" customFormat="1" ht="75" x14ac:dyDescent="0.25">
      <c r="A87" s="21">
        <f t="shared" si="10"/>
        <v>9.0899999999999981</v>
      </c>
      <c r="B87" s="25" t="s">
        <v>100</v>
      </c>
      <c r="C87" s="25" t="s">
        <v>159</v>
      </c>
      <c r="D87" s="21">
        <v>5</v>
      </c>
      <c r="E87" s="26" t="s">
        <v>18</v>
      </c>
      <c r="F87" s="114"/>
      <c r="G87" s="20">
        <f t="shared" si="11"/>
        <v>0</v>
      </c>
    </row>
    <row r="88" spans="1:7" s="22" customFormat="1" ht="75" x14ac:dyDescent="0.25">
      <c r="A88" s="21">
        <f t="shared" si="10"/>
        <v>9.0999999999999979</v>
      </c>
      <c r="B88" s="25" t="s">
        <v>296</v>
      </c>
      <c r="C88" s="25" t="s">
        <v>161</v>
      </c>
      <c r="D88" s="21">
        <v>34</v>
      </c>
      <c r="E88" s="26" t="s">
        <v>18</v>
      </c>
      <c r="F88" s="114"/>
      <c r="G88" s="20">
        <f t="shared" si="11"/>
        <v>0</v>
      </c>
    </row>
    <row r="89" spans="1:7" s="22" customFormat="1" ht="75" x14ac:dyDescent="0.25">
      <c r="A89" s="21">
        <f t="shared" si="10"/>
        <v>9.1099999999999977</v>
      </c>
      <c r="B89" s="25" t="s">
        <v>297</v>
      </c>
      <c r="C89" s="25" t="s">
        <v>163</v>
      </c>
      <c r="D89" s="21">
        <v>98</v>
      </c>
      <c r="E89" s="26" t="s">
        <v>18</v>
      </c>
      <c r="F89" s="114"/>
      <c r="G89" s="20">
        <f t="shared" si="11"/>
        <v>0</v>
      </c>
    </row>
    <row r="90" spans="1:7" s="22" customFormat="1" ht="75" x14ac:dyDescent="0.25">
      <c r="A90" s="21">
        <f t="shared" si="10"/>
        <v>9.1199999999999974</v>
      </c>
      <c r="B90" s="25" t="s">
        <v>189</v>
      </c>
      <c r="C90" s="25" t="s">
        <v>190</v>
      </c>
      <c r="D90" s="21">
        <v>10</v>
      </c>
      <c r="E90" s="26" t="s">
        <v>18</v>
      </c>
      <c r="F90" s="107"/>
      <c r="G90" s="20">
        <f t="shared" si="11"/>
        <v>0</v>
      </c>
    </row>
    <row r="91" spans="1:7" s="22" customFormat="1" ht="75" x14ac:dyDescent="0.25">
      <c r="A91" s="21">
        <f t="shared" si="10"/>
        <v>9.1299999999999972</v>
      </c>
      <c r="B91" s="25" t="s">
        <v>191</v>
      </c>
      <c r="C91" s="25" t="s">
        <v>192</v>
      </c>
      <c r="D91" s="21">
        <v>93</v>
      </c>
      <c r="E91" s="26" t="s">
        <v>18</v>
      </c>
      <c r="F91" s="107"/>
      <c r="G91" s="20">
        <f t="shared" si="11"/>
        <v>0</v>
      </c>
    </row>
    <row r="92" spans="1:7" s="22" customFormat="1" ht="75" x14ac:dyDescent="0.25">
      <c r="A92" s="21">
        <f t="shared" si="10"/>
        <v>9.139999999999997</v>
      </c>
      <c r="B92" s="25" t="s">
        <v>193</v>
      </c>
      <c r="C92" s="25" t="s">
        <v>298</v>
      </c>
      <c r="D92" s="21">
        <v>10</v>
      </c>
      <c r="E92" s="26" t="s">
        <v>18</v>
      </c>
      <c r="F92" s="114"/>
      <c r="G92" s="20">
        <f t="shared" si="11"/>
        <v>0</v>
      </c>
    </row>
    <row r="93" spans="1:7" s="22" customFormat="1" ht="60" x14ac:dyDescent="0.25">
      <c r="A93" s="21">
        <f t="shared" si="10"/>
        <v>9.1499999999999968</v>
      </c>
      <c r="B93" s="25" t="s">
        <v>188</v>
      </c>
      <c r="C93" s="25" t="s">
        <v>299</v>
      </c>
      <c r="D93" s="21">
        <v>1</v>
      </c>
      <c r="E93" s="26" t="s">
        <v>18</v>
      </c>
      <c r="F93" s="107"/>
      <c r="G93" s="20">
        <f t="shared" si="11"/>
        <v>0</v>
      </c>
    </row>
    <row r="94" spans="1:7" s="22" customFormat="1" ht="60" x14ac:dyDescent="0.25">
      <c r="A94" s="21">
        <f t="shared" si="10"/>
        <v>9.1599999999999966</v>
      </c>
      <c r="B94" s="25" t="s">
        <v>164</v>
      </c>
      <c r="C94" s="25" t="s">
        <v>165</v>
      </c>
      <c r="D94" s="21">
        <v>1</v>
      </c>
      <c r="E94" s="26" t="s">
        <v>18</v>
      </c>
      <c r="F94" s="114"/>
      <c r="G94" s="20">
        <f t="shared" si="11"/>
        <v>0</v>
      </c>
    </row>
    <row r="95" spans="1:7" s="22" customFormat="1" ht="60" x14ac:dyDescent="0.25">
      <c r="A95" s="21">
        <f t="shared" si="10"/>
        <v>9.1699999999999964</v>
      </c>
      <c r="B95" s="25" t="s">
        <v>166</v>
      </c>
      <c r="C95" s="25" t="s">
        <v>167</v>
      </c>
      <c r="D95" s="21">
        <v>93</v>
      </c>
      <c r="E95" s="26" t="s">
        <v>18</v>
      </c>
      <c r="F95" s="114"/>
      <c r="G95" s="20">
        <f t="shared" si="11"/>
        <v>0</v>
      </c>
    </row>
    <row r="96" spans="1:7" s="22" customFormat="1" ht="60" x14ac:dyDescent="0.25">
      <c r="A96" s="21">
        <f t="shared" si="10"/>
        <v>9.1799999999999962</v>
      </c>
      <c r="B96" s="25" t="s">
        <v>169</v>
      </c>
      <c r="C96" s="25" t="s">
        <v>170</v>
      </c>
      <c r="D96" s="21">
        <v>12</v>
      </c>
      <c r="E96" s="26" t="s">
        <v>18</v>
      </c>
      <c r="F96" s="114"/>
      <c r="G96" s="20">
        <f t="shared" si="11"/>
        <v>0</v>
      </c>
    </row>
    <row r="97" spans="1:7" s="22" customFormat="1" ht="60" x14ac:dyDescent="0.25">
      <c r="A97" s="21">
        <f t="shared" si="10"/>
        <v>9.1899999999999959</v>
      </c>
      <c r="B97" s="25" t="s">
        <v>168</v>
      </c>
      <c r="C97" s="25" t="s">
        <v>309</v>
      </c>
      <c r="D97" s="21">
        <v>1</v>
      </c>
      <c r="E97" s="26" t="s">
        <v>22</v>
      </c>
      <c r="F97" s="107"/>
      <c r="G97" s="20">
        <f t="shared" si="11"/>
        <v>0</v>
      </c>
    </row>
    <row r="98" spans="1:7" s="22" customFormat="1" ht="30" x14ac:dyDescent="0.25">
      <c r="A98" s="21">
        <f t="shared" si="10"/>
        <v>9.1999999999999957</v>
      </c>
      <c r="B98" s="116" t="s">
        <v>265</v>
      </c>
      <c r="C98" s="25" t="s">
        <v>101</v>
      </c>
      <c r="D98" s="21">
        <v>1</v>
      </c>
      <c r="E98" s="26" t="s">
        <v>22</v>
      </c>
      <c r="F98" s="107"/>
      <c r="G98" s="20">
        <f t="shared" si="11"/>
        <v>0</v>
      </c>
    </row>
    <row r="99" spans="1:7" s="22" customFormat="1" ht="15.75" thickBot="1" x14ac:dyDescent="0.3">
      <c r="A99" s="21">
        <f t="shared" si="10"/>
        <v>9.2099999999999955</v>
      </c>
      <c r="B99" s="47" t="s">
        <v>266</v>
      </c>
      <c r="C99" s="25" t="s">
        <v>98</v>
      </c>
      <c r="D99" s="21">
        <v>1</v>
      </c>
      <c r="E99" s="26" t="s">
        <v>22</v>
      </c>
      <c r="F99" s="119"/>
      <c r="G99" s="20">
        <f t="shared" si="11"/>
        <v>0</v>
      </c>
    </row>
    <row r="100" spans="1:7" s="22" customFormat="1" ht="16.5" thickBot="1" x14ac:dyDescent="0.3">
      <c r="A100" s="15">
        <f>A78+1</f>
        <v>10</v>
      </c>
      <c r="B100" s="48" t="s">
        <v>96</v>
      </c>
      <c r="C100" s="48"/>
      <c r="D100" s="59"/>
      <c r="E100" s="48"/>
      <c r="F100" s="110"/>
      <c r="G100" s="16">
        <f>SUBTOTAL(9,G101:G105)</f>
        <v>0</v>
      </c>
    </row>
    <row r="101" spans="1:7" s="22" customFormat="1" ht="30" x14ac:dyDescent="0.25">
      <c r="A101" s="21">
        <f t="shared" si="10"/>
        <v>10.01</v>
      </c>
      <c r="B101" s="25" t="s">
        <v>185</v>
      </c>
      <c r="C101" s="25" t="s">
        <v>186</v>
      </c>
      <c r="D101" s="21">
        <v>40</v>
      </c>
      <c r="E101" s="26" t="s">
        <v>18</v>
      </c>
      <c r="F101" s="107"/>
      <c r="G101" s="19">
        <f t="shared" ref="G101:G105" si="12">D101*F101</f>
        <v>0</v>
      </c>
    </row>
    <row r="102" spans="1:7" s="22" customFormat="1" ht="15" x14ac:dyDescent="0.25">
      <c r="A102" s="21">
        <f t="shared" si="10"/>
        <v>10.02</v>
      </c>
      <c r="B102" s="25" t="s">
        <v>110</v>
      </c>
      <c r="C102" s="25" t="s">
        <v>110</v>
      </c>
      <c r="D102" s="21">
        <v>5</v>
      </c>
      <c r="E102" s="26" t="s">
        <v>18</v>
      </c>
      <c r="F102" s="107"/>
      <c r="G102" s="19">
        <f t="shared" si="12"/>
        <v>0</v>
      </c>
    </row>
    <row r="103" spans="1:7" s="22" customFormat="1" ht="15" x14ac:dyDescent="0.25">
      <c r="A103" s="21">
        <f t="shared" si="10"/>
        <v>10.029999999999999</v>
      </c>
      <c r="B103" s="25" t="s">
        <v>97</v>
      </c>
      <c r="C103" s="25" t="s">
        <v>97</v>
      </c>
      <c r="D103" s="21">
        <v>73</v>
      </c>
      <c r="E103" s="26" t="s">
        <v>18</v>
      </c>
      <c r="F103" s="107"/>
      <c r="G103" s="19">
        <f t="shared" si="12"/>
        <v>0</v>
      </c>
    </row>
    <row r="104" spans="1:7" s="22" customFormat="1" ht="30" x14ac:dyDescent="0.25">
      <c r="A104" s="21">
        <f t="shared" si="10"/>
        <v>10.039999999999999</v>
      </c>
      <c r="B104" s="25" t="s">
        <v>300</v>
      </c>
      <c r="C104" s="25" t="s">
        <v>300</v>
      </c>
      <c r="D104" s="21">
        <v>60</v>
      </c>
      <c r="E104" s="26" t="s">
        <v>18</v>
      </c>
      <c r="F104" s="107"/>
      <c r="G104" s="19">
        <f t="shared" si="12"/>
        <v>0</v>
      </c>
    </row>
    <row r="105" spans="1:7" s="22" customFormat="1" ht="15.75" thickBot="1" x14ac:dyDescent="0.3">
      <c r="A105" s="21">
        <f t="shared" si="10"/>
        <v>10.049999999999999</v>
      </c>
      <c r="B105" s="25" t="s">
        <v>111</v>
      </c>
      <c r="C105" s="25" t="s">
        <v>111</v>
      </c>
      <c r="D105" s="21">
        <v>1</v>
      </c>
      <c r="E105" s="26" t="s">
        <v>22</v>
      </c>
      <c r="F105" s="107"/>
      <c r="G105" s="19">
        <f t="shared" si="12"/>
        <v>0</v>
      </c>
    </row>
    <row r="106" spans="1:7" s="22" customFormat="1" ht="16.5" thickBot="1" x14ac:dyDescent="0.3">
      <c r="A106" s="15">
        <f>A100+1</f>
        <v>11</v>
      </c>
      <c r="B106" s="48" t="s">
        <v>102</v>
      </c>
      <c r="C106" s="48"/>
      <c r="D106" s="59"/>
      <c r="E106" s="48"/>
      <c r="F106" s="110"/>
      <c r="G106" s="16">
        <f>SUBTOTAL(9,G107:G117)</f>
        <v>0</v>
      </c>
    </row>
    <row r="107" spans="1:7" s="22" customFormat="1" ht="15" x14ac:dyDescent="0.25">
      <c r="A107" s="21">
        <f t="shared" si="10"/>
        <v>11.01</v>
      </c>
      <c r="B107" s="25" t="s">
        <v>103</v>
      </c>
      <c r="C107" s="25" t="s">
        <v>171</v>
      </c>
      <c r="D107" s="21">
        <v>260</v>
      </c>
      <c r="E107" s="26" t="s">
        <v>95</v>
      </c>
      <c r="F107" s="107"/>
      <c r="G107" s="20">
        <f t="shared" ref="G107:G117" si="13">D107*F107</f>
        <v>0</v>
      </c>
    </row>
    <row r="108" spans="1:7" s="22" customFormat="1" ht="15" x14ac:dyDescent="0.25">
      <c r="A108" s="21">
        <f t="shared" si="10"/>
        <v>11.02</v>
      </c>
      <c r="B108" s="25" t="s">
        <v>104</v>
      </c>
      <c r="C108" s="25" t="s">
        <v>173</v>
      </c>
      <c r="D108" s="21">
        <v>6</v>
      </c>
      <c r="E108" s="26" t="s">
        <v>95</v>
      </c>
      <c r="F108" s="107"/>
      <c r="G108" s="20">
        <f t="shared" si="13"/>
        <v>0</v>
      </c>
    </row>
    <row r="109" spans="1:7" s="22" customFormat="1" ht="15" x14ac:dyDescent="0.25">
      <c r="A109" s="21">
        <f t="shared" si="10"/>
        <v>11.03</v>
      </c>
      <c r="B109" s="25" t="s">
        <v>105</v>
      </c>
      <c r="C109" s="25" t="s">
        <v>194</v>
      </c>
      <c r="D109" s="21">
        <v>36</v>
      </c>
      <c r="E109" s="26" t="s">
        <v>95</v>
      </c>
      <c r="F109" s="107"/>
      <c r="G109" s="20">
        <f t="shared" si="13"/>
        <v>0</v>
      </c>
    </row>
    <row r="110" spans="1:7" s="22" customFormat="1" ht="45" x14ac:dyDescent="0.25">
      <c r="A110" s="21">
        <f t="shared" si="10"/>
        <v>11.04</v>
      </c>
      <c r="B110" s="25" t="s">
        <v>112</v>
      </c>
      <c r="C110" s="25" t="s">
        <v>112</v>
      </c>
      <c r="D110" s="21">
        <v>38</v>
      </c>
      <c r="E110" s="26" t="s">
        <v>18</v>
      </c>
      <c r="F110" s="107"/>
      <c r="G110" s="20">
        <f t="shared" si="13"/>
        <v>0</v>
      </c>
    </row>
    <row r="111" spans="1:7" s="22" customFormat="1" ht="45" x14ac:dyDescent="0.25">
      <c r="A111" s="21">
        <f t="shared" si="10"/>
        <v>11.049999999999999</v>
      </c>
      <c r="B111" s="25" t="s">
        <v>113</v>
      </c>
      <c r="C111" s="25" t="s">
        <v>113</v>
      </c>
      <c r="D111" s="21">
        <v>2</v>
      </c>
      <c r="E111" s="26" t="s">
        <v>18</v>
      </c>
      <c r="F111" s="107"/>
      <c r="G111" s="20">
        <f t="shared" si="13"/>
        <v>0</v>
      </c>
    </row>
    <row r="112" spans="1:7" s="22" customFormat="1" ht="45" x14ac:dyDescent="0.25">
      <c r="A112" s="21">
        <f t="shared" si="10"/>
        <v>11.059999999999999</v>
      </c>
      <c r="B112" s="25" t="s">
        <v>114</v>
      </c>
      <c r="C112" s="25" t="s">
        <v>115</v>
      </c>
      <c r="D112" s="21">
        <v>14</v>
      </c>
      <c r="E112" s="26" t="s">
        <v>18</v>
      </c>
      <c r="F112" s="107"/>
      <c r="G112" s="20">
        <f t="shared" si="13"/>
        <v>0</v>
      </c>
    </row>
    <row r="113" spans="1:7" s="22" customFormat="1" ht="45" x14ac:dyDescent="0.25">
      <c r="A113" s="21">
        <f t="shared" si="10"/>
        <v>11.069999999999999</v>
      </c>
      <c r="B113" s="25" t="s">
        <v>116</v>
      </c>
      <c r="C113" s="25" t="s">
        <v>117</v>
      </c>
      <c r="D113" s="21">
        <v>1</v>
      </c>
      <c r="E113" s="26" t="s">
        <v>18</v>
      </c>
      <c r="F113" s="107"/>
      <c r="G113" s="20">
        <f t="shared" si="13"/>
        <v>0</v>
      </c>
    </row>
    <row r="114" spans="1:7" s="22" customFormat="1" ht="45" x14ac:dyDescent="0.25">
      <c r="A114" s="21">
        <f t="shared" si="10"/>
        <v>11.079999999999998</v>
      </c>
      <c r="B114" s="25" t="s">
        <v>118</v>
      </c>
      <c r="C114" s="25" t="s">
        <v>195</v>
      </c>
      <c r="D114" s="21">
        <v>1</v>
      </c>
      <c r="E114" s="26" t="s">
        <v>18</v>
      </c>
      <c r="F114" s="107"/>
      <c r="G114" s="20">
        <f t="shared" si="13"/>
        <v>0</v>
      </c>
    </row>
    <row r="115" spans="1:7" s="22" customFormat="1" ht="45" x14ac:dyDescent="0.25">
      <c r="A115" s="21">
        <f t="shared" si="10"/>
        <v>11.089999999999998</v>
      </c>
      <c r="B115" s="25" t="s">
        <v>119</v>
      </c>
      <c r="C115" s="25" t="s">
        <v>196</v>
      </c>
      <c r="D115" s="21">
        <v>3</v>
      </c>
      <c r="E115" s="26" t="s">
        <v>18</v>
      </c>
      <c r="F115" s="107"/>
      <c r="G115" s="20">
        <f t="shared" si="13"/>
        <v>0</v>
      </c>
    </row>
    <row r="116" spans="1:7" s="22" customFormat="1" ht="45" x14ac:dyDescent="0.25">
      <c r="A116" s="21">
        <f t="shared" si="10"/>
        <v>11.099999999999998</v>
      </c>
      <c r="B116" s="25" t="s">
        <v>106</v>
      </c>
      <c r="C116" s="25" t="s">
        <v>106</v>
      </c>
      <c r="D116" s="21">
        <v>1</v>
      </c>
      <c r="E116" s="26" t="s">
        <v>22</v>
      </c>
      <c r="F116" s="107"/>
      <c r="G116" s="20">
        <f t="shared" si="13"/>
        <v>0</v>
      </c>
    </row>
    <row r="117" spans="1:7" s="22" customFormat="1" ht="15.75" thickBot="1" x14ac:dyDescent="0.3">
      <c r="A117" s="21">
        <f t="shared" si="10"/>
        <v>11.109999999999998</v>
      </c>
      <c r="B117" s="25" t="s">
        <v>107</v>
      </c>
      <c r="C117" s="25" t="s">
        <v>107</v>
      </c>
      <c r="D117" s="21">
        <v>1</v>
      </c>
      <c r="E117" s="26" t="s">
        <v>22</v>
      </c>
      <c r="F117" s="107"/>
      <c r="G117" s="20">
        <f t="shared" si="13"/>
        <v>0</v>
      </c>
    </row>
    <row r="118" spans="1:7" ht="21.75" thickBot="1" x14ac:dyDescent="0.4">
      <c r="A118" s="15">
        <f>A106+1</f>
        <v>12</v>
      </c>
      <c r="B118" s="48" t="s">
        <v>60</v>
      </c>
      <c r="C118" s="48"/>
      <c r="D118" s="59"/>
      <c r="E118" s="48"/>
      <c r="F118" s="110"/>
      <c r="G118" s="16">
        <f>SUBTOTAL(9,G119:G127)</f>
        <v>0</v>
      </c>
    </row>
    <row r="119" spans="1:7" s="18" customFormat="1" ht="30" x14ac:dyDescent="0.25">
      <c r="A119" s="100">
        <f>A118+0.01</f>
        <v>12.01</v>
      </c>
      <c r="B119" s="25" t="s">
        <v>141</v>
      </c>
      <c r="C119" s="25" t="s">
        <v>142</v>
      </c>
      <c r="D119" s="68">
        <v>2</v>
      </c>
      <c r="E119" s="26" t="s">
        <v>18</v>
      </c>
      <c r="F119" s="111"/>
      <c r="G119" s="20">
        <f t="shared" ref="G119:G127" si="14">D119*F119</f>
        <v>0</v>
      </c>
    </row>
    <row r="120" spans="1:7" ht="45" x14ac:dyDescent="0.35">
      <c r="A120" s="100">
        <f t="shared" ref="A120:A127" si="15">A119+0.01</f>
        <v>12.02</v>
      </c>
      <c r="B120" s="25" t="s">
        <v>301</v>
      </c>
      <c r="C120" s="25" t="s">
        <v>302</v>
      </c>
      <c r="D120" s="21">
        <v>1</v>
      </c>
      <c r="E120" s="26" t="s">
        <v>59</v>
      </c>
      <c r="F120" s="114"/>
      <c r="G120" s="20">
        <f t="shared" si="14"/>
        <v>0</v>
      </c>
    </row>
    <row r="121" spans="1:7" ht="45" x14ac:dyDescent="0.35">
      <c r="A121" s="100">
        <f t="shared" si="15"/>
        <v>12.03</v>
      </c>
      <c r="B121" s="25" t="s">
        <v>303</v>
      </c>
      <c r="C121" s="25" t="s">
        <v>304</v>
      </c>
      <c r="D121" s="21">
        <v>16</v>
      </c>
      <c r="E121" s="26" t="s">
        <v>26</v>
      </c>
      <c r="F121" s="114"/>
      <c r="G121" s="20">
        <f t="shared" si="14"/>
        <v>0</v>
      </c>
    </row>
    <row r="122" spans="1:7" ht="75" x14ac:dyDescent="0.35">
      <c r="A122" s="100">
        <f t="shared" si="15"/>
        <v>12.04</v>
      </c>
      <c r="B122" s="25" t="s">
        <v>271</v>
      </c>
      <c r="C122" s="25" t="s">
        <v>306</v>
      </c>
      <c r="D122" s="21">
        <v>1</v>
      </c>
      <c r="E122" s="104" t="s">
        <v>22</v>
      </c>
      <c r="F122" s="114"/>
      <c r="G122" s="20">
        <f t="shared" si="14"/>
        <v>0</v>
      </c>
    </row>
    <row r="123" spans="1:7" ht="45" x14ac:dyDescent="0.35">
      <c r="A123" s="100">
        <f t="shared" si="15"/>
        <v>12.049999999999999</v>
      </c>
      <c r="B123" s="25" t="s">
        <v>273</v>
      </c>
      <c r="C123" s="25" t="s">
        <v>273</v>
      </c>
      <c r="D123" s="21">
        <v>1</v>
      </c>
      <c r="E123" s="104" t="s">
        <v>22</v>
      </c>
      <c r="F123" s="114"/>
      <c r="G123" s="20">
        <f t="shared" si="14"/>
        <v>0</v>
      </c>
    </row>
    <row r="124" spans="1:7" ht="30" x14ac:dyDescent="0.35">
      <c r="A124" s="100">
        <f t="shared" si="15"/>
        <v>12.059999999999999</v>
      </c>
      <c r="B124" s="25" t="s">
        <v>274</v>
      </c>
      <c r="C124" s="25" t="s">
        <v>274</v>
      </c>
      <c r="D124" s="21">
        <v>14</v>
      </c>
      <c r="E124" s="26" t="s">
        <v>18</v>
      </c>
      <c r="F124" s="114"/>
      <c r="G124" s="20">
        <f t="shared" si="14"/>
        <v>0</v>
      </c>
    </row>
    <row r="125" spans="1:7" ht="30" x14ac:dyDescent="0.35">
      <c r="A125" s="100">
        <f t="shared" si="15"/>
        <v>12.069999999999999</v>
      </c>
      <c r="B125" s="25" t="s">
        <v>275</v>
      </c>
      <c r="C125" s="25" t="s">
        <v>275</v>
      </c>
      <c r="D125" s="21">
        <v>5</v>
      </c>
      <c r="E125" s="26" t="s">
        <v>18</v>
      </c>
      <c r="F125" s="114"/>
      <c r="G125" s="20">
        <f t="shared" si="14"/>
        <v>0</v>
      </c>
    </row>
    <row r="126" spans="1:7" x14ac:dyDescent="0.35">
      <c r="A126" s="100">
        <f t="shared" si="15"/>
        <v>12.079999999999998</v>
      </c>
      <c r="B126" s="25" t="s">
        <v>305</v>
      </c>
      <c r="C126" s="25" t="s">
        <v>305</v>
      </c>
      <c r="D126" s="100">
        <v>1</v>
      </c>
      <c r="E126" s="105" t="s">
        <v>22</v>
      </c>
      <c r="F126" s="114"/>
      <c r="G126" s="20">
        <f t="shared" si="14"/>
        <v>0</v>
      </c>
    </row>
    <row r="127" spans="1:7" ht="21.75" thickBot="1" x14ac:dyDescent="0.4">
      <c r="A127" s="126">
        <f t="shared" si="15"/>
        <v>12.089999999999998</v>
      </c>
      <c r="B127" s="127" t="s">
        <v>86</v>
      </c>
      <c r="C127" s="127" t="s">
        <v>86</v>
      </c>
      <c r="D127" s="96">
        <v>1</v>
      </c>
      <c r="E127" s="128" t="s">
        <v>22</v>
      </c>
      <c r="F127" s="115"/>
      <c r="G127" s="91">
        <f t="shared" si="14"/>
        <v>0</v>
      </c>
    </row>
    <row r="128" spans="1:7" ht="21.75" thickBot="1" x14ac:dyDescent="0.4">
      <c r="A128" s="139" t="s">
        <v>19</v>
      </c>
      <c r="B128" s="140"/>
      <c r="C128" s="140"/>
      <c r="D128" s="140"/>
      <c r="E128" s="140"/>
      <c r="F128" s="140"/>
      <c r="G128" s="16">
        <f>SUBTOTAL(9,G10:G127)</f>
        <v>0</v>
      </c>
    </row>
    <row r="129" spans="1:7" s="6" customFormat="1" ht="21.75" thickBot="1" x14ac:dyDescent="0.4">
      <c r="A129" s="30"/>
      <c r="B129" s="82"/>
      <c r="C129" s="82"/>
      <c r="D129" s="32"/>
      <c r="E129" s="31"/>
      <c r="F129" s="32"/>
      <c r="G129" s="61"/>
    </row>
    <row r="130" spans="1:7" ht="20.25" customHeight="1" thickBot="1" x14ac:dyDescent="0.4">
      <c r="A130" s="137" t="s">
        <v>0</v>
      </c>
      <c r="B130" s="138"/>
      <c r="C130" s="138"/>
      <c r="D130" s="138"/>
      <c r="E130" s="138"/>
      <c r="F130" s="138"/>
      <c r="G130" s="62"/>
    </row>
    <row r="131" spans="1:7" ht="20.25" customHeight="1" x14ac:dyDescent="0.35">
      <c r="A131" s="35">
        <v>1</v>
      </c>
      <c r="B131" s="29" t="s">
        <v>10</v>
      </c>
      <c r="C131" s="29"/>
      <c r="D131" s="23"/>
      <c r="E131" s="36">
        <v>0.1</v>
      </c>
      <c r="F131" s="37"/>
      <c r="G131" s="19">
        <f>+E131*$G$128</f>
        <v>0</v>
      </c>
    </row>
    <row r="132" spans="1:7" ht="20.25" customHeight="1" x14ac:dyDescent="0.35">
      <c r="A132" s="38">
        <v>2</v>
      </c>
      <c r="B132" s="25" t="s">
        <v>1</v>
      </c>
      <c r="C132" s="25"/>
      <c r="D132" s="24"/>
      <c r="E132" s="39">
        <v>0.03</v>
      </c>
      <c r="F132" s="40"/>
      <c r="G132" s="19">
        <f t="shared" ref="G132:G136" si="16">+E132*$G$128</f>
        <v>0</v>
      </c>
    </row>
    <row r="133" spans="1:7" ht="20.25" customHeight="1" x14ac:dyDescent="0.35">
      <c r="A133" s="38">
        <v>3</v>
      </c>
      <c r="B133" s="25" t="s">
        <v>2</v>
      </c>
      <c r="C133" s="25"/>
      <c r="D133" s="24"/>
      <c r="E133" s="39">
        <v>0.02</v>
      </c>
      <c r="F133" s="40"/>
      <c r="G133" s="19">
        <f t="shared" si="16"/>
        <v>0</v>
      </c>
    </row>
    <row r="134" spans="1:7" ht="20.25" customHeight="1" x14ac:dyDescent="0.35">
      <c r="A134" s="38">
        <v>4</v>
      </c>
      <c r="B134" s="25" t="s">
        <v>11</v>
      </c>
      <c r="C134" s="25"/>
      <c r="D134" s="24"/>
      <c r="E134" s="39">
        <v>0.01</v>
      </c>
      <c r="F134" s="40"/>
      <c r="G134" s="19">
        <f t="shared" si="16"/>
        <v>0</v>
      </c>
    </row>
    <row r="135" spans="1:7" ht="20.25" customHeight="1" x14ac:dyDescent="0.35">
      <c r="A135" s="38">
        <v>5</v>
      </c>
      <c r="B135" s="25" t="s">
        <v>3</v>
      </c>
      <c r="C135" s="25"/>
      <c r="D135" s="24"/>
      <c r="E135" s="39">
        <v>0.03</v>
      </c>
      <c r="F135" s="40"/>
      <c r="G135" s="19">
        <f t="shared" si="16"/>
        <v>0</v>
      </c>
    </row>
    <row r="136" spans="1:7" ht="20.25" customHeight="1" thickBot="1" x14ac:dyDescent="0.4">
      <c r="A136" s="41">
        <v>6</v>
      </c>
      <c r="B136" s="27" t="s">
        <v>4</v>
      </c>
      <c r="C136" s="27"/>
      <c r="D136" s="28"/>
      <c r="E136" s="42">
        <v>0.01</v>
      </c>
      <c r="F136" s="43"/>
      <c r="G136" s="19">
        <f t="shared" si="16"/>
        <v>0</v>
      </c>
    </row>
    <row r="137" spans="1:7" ht="20.25" customHeight="1" thickBot="1" x14ac:dyDescent="0.4">
      <c r="A137" s="141" t="s">
        <v>9</v>
      </c>
      <c r="B137" s="142"/>
      <c r="C137" s="142"/>
      <c r="D137" s="142"/>
      <c r="E137" s="142"/>
      <c r="F137" s="142"/>
      <c r="G137" s="44">
        <f>SUM(G131:G136)</f>
        <v>0</v>
      </c>
    </row>
    <row r="138" spans="1:7" ht="20.25" customHeight="1" thickBot="1" x14ac:dyDescent="0.4">
      <c r="A138" s="129"/>
      <c r="B138" s="130"/>
      <c r="C138" s="130"/>
      <c r="D138" s="130"/>
      <c r="E138" s="130"/>
      <c r="F138" s="130"/>
      <c r="G138" s="45"/>
    </row>
    <row r="139" spans="1:7" ht="27" customHeight="1" thickBot="1" x14ac:dyDescent="0.4">
      <c r="A139" s="131" t="s">
        <v>8</v>
      </c>
      <c r="B139" s="132"/>
      <c r="C139" s="132"/>
      <c r="D139" s="132"/>
      <c r="E139" s="132"/>
      <c r="F139" s="132"/>
      <c r="G139" s="46">
        <f>G128+G137</f>
        <v>0</v>
      </c>
    </row>
    <row r="141" spans="1:7" x14ac:dyDescent="0.35">
      <c r="G141" s="8"/>
    </row>
    <row r="142" spans="1:7" x14ac:dyDescent="0.35">
      <c r="G142" s="8"/>
    </row>
    <row r="143" spans="1:7" x14ac:dyDescent="0.35">
      <c r="G143" s="8"/>
    </row>
    <row r="144" spans="1:7" s="9" customFormat="1" x14ac:dyDescent="0.35">
      <c r="A144" s="11"/>
      <c r="B144" s="84"/>
      <c r="C144" s="84"/>
      <c r="D144" s="10"/>
      <c r="F144" s="11"/>
      <c r="G144" s="12"/>
    </row>
    <row r="145" spans="7:7" x14ac:dyDescent="0.35">
      <c r="G145" s="8"/>
    </row>
    <row r="146" spans="7:7" x14ac:dyDescent="0.35">
      <c r="G146" s="8"/>
    </row>
    <row r="147" spans="7:7" x14ac:dyDescent="0.35">
      <c r="G147" s="8"/>
    </row>
    <row r="148" spans="7:7" x14ac:dyDescent="0.35">
      <c r="G148" s="8"/>
    </row>
    <row r="149" spans="7:7" x14ac:dyDescent="0.35">
      <c r="G149" s="8"/>
    </row>
    <row r="150" spans="7:7" x14ac:dyDescent="0.35">
      <c r="G150" s="8"/>
    </row>
    <row r="151" spans="7:7" x14ac:dyDescent="0.35">
      <c r="G151" s="8"/>
    </row>
    <row r="152" spans="7:7" x14ac:dyDescent="0.35">
      <c r="G152" s="8"/>
    </row>
    <row r="153" spans="7:7" x14ac:dyDescent="0.35">
      <c r="G153" s="8"/>
    </row>
    <row r="154" spans="7:7" x14ac:dyDescent="0.35">
      <c r="G154" s="8"/>
    </row>
    <row r="155" spans="7:7" x14ac:dyDescent="0.35">
      <c r="G155" s="8"/>
    </row>
    <row r="156" spans="7:7" x14ac:dyDescent="0.35">
      <c r="G156" s="8"/>
    </row>
    <row r="157" spans="7:7" x14ac:dyDescent="0.35">
      <c r="G157" s="8"/>
    </row>
    <row r="158" spans="7:7" x14ac:dyDescent="0.35">
      <c r="G158" s="8"/>
    </row>
    <row r="159" spans="7:7" x14ac:dyDescent="0.35">
      <c r="G159" s="8"/>
    </row>
    <row r="160" spans="7:7" x14ac:dyDescent="0.35">
      <c r="G160" s="8"/>
    </row>
    <row r="161" spans="7:7" x14ac:dyDescent="0.35">
      <c r="G161" s="8"/>
    </row>
    <row r="162" spans="7:7" x14ac:dyDescent="0.35">
      <c r="G162" s="8"/>
    </row>
    <row r="163" spans="7:7" x14ac:dyDescent="0.35">
      <c r="G163" s="8"/>
    </row>
    <row r="164" spans="7:7" x14ac:dyDescent="0.35">
      <c r="G164" s="8"/>
    </row>
    <row r="165" spans="7:7" x14ac:dyDescent="0.35">
      <c r="G165" s="8"/>
    </row>
    <row r="166" spans="7:7" x14ac:dyDescent="0.35">
      <c r="G166" s="8"/>
    </row>
    <row r="167" spans="7:7" x14ac:dyDescent="0.35">
      <c r="G167" s="8"/>
    </row>
    <row r="168" spans="7:7" x14ac:dyDescent="0.35">
      <c r="G168" s="8"/>
    </row>
    <row r="169" spans="7:7" x14ac:dyDescent="0.35">
      <c r="G169" s="8"/>
    </row>
    <row r="170" spans="7:7" x14ac:dyDescent="0.35">
      <c r="G170" s="8"/>
    </row>
    <row r="171" spans="7:7" x14ac:dyDescent="0.35">
      <c r="G171" s="8"/>
    </row>
    <row r="172" spans="7:7" x14ac:dyDescent="0.35">
      <c r="G172" s="8"/>
    </row>
    <row r="173" spans="7:7" x14ac:dyDescent="0.35">
      <c r="G173" s="8"/>
    </row>
    <row r="174" spans="7:7" x14ac:dyDescent="0.35">
      <c r="G174" s="8"/>
    </row>
    <row r="175" spans="7:7" x14ac:dyDescent="0.35">
      <c r="G175" s="8"/>
    </row>
    <row r="176" spans="7:7" x14ac:dyDescent="0.35">
      <c r="G176" s="8"/>
    </row>
    <row r="177" spans="7:7" x14ac:dyDescent="0.35">
      <c r="G177" s="8"/>
    </row>
    <row r="178" spans="7:7" x14ac:dyDescent="0.35">
      <c r="G178" s="8"/>
    </row>
    <row r="179" spans="7:7" x14ac:dyDescent="0.35">
      <c r="G179" s="8"/>
    </row>
    <row r="180" spans="7:7" x14ac:dyDescent="0.35">
      <c r="G180" s="8"/>
    </row>
    <row r="181" spans="7:7" x14ac:dyDescent="0.35">
      <c r="G181" s="8"/>
    </row>
    <row r="182" spans="7:7" x14ac:dyDescent="0.35">
      <c r="G182" s="8"/>
    </row>
    <row r="183" spans="7:7" x14ac:dyDescent="0.35">
      <c r="G183" s="8"/>
    </row>
    <row r="184" spans="7:7" x14ac:dyDescent="0.35">
      <c r="G184" s="8"/>
    </row>
    <row r="185" spans="7:7" x14ac:dyDescent="0.35">
      <c r="G185" s="8"/>
    </row>
    <row r="186" spans="7:7" x14ac:dyDescent="0.35">
      <c r="G186" s="8"/>
    </row>
    <row r="187" spans="7:7" x14ac:dyDescent="0.35">
      <c r="G187" s="8"/>
    </row>
    <row r="188" spans="7:7" x14ac:dyDescent="0.35">
      <c r="G188" s="8"/>
    </row>
    <row r="189" spans="7:7" x14ac:dyDescent="0.35">
      <c r="G189" s="8"/>
    </row>
    <row r="190" spans="7:7" x14ac:dyDescent="0.35">
      <c r="G190" s="8"/>
    </row>
    <row r="191" spans="7:7" x14ac:dyDescent="0.35">
      <c r="G191" s="8"/>
    </row>
    <row r="192" spans="7:7" x14ac:dyDescent="0.35">
      <c r="G192" s="8"/>
    </row>
    <row r="193" spans="7:7" x14ac:dyDescent="0.35">
      <c r="G193" s="8"/>
    </row>
    <row r="194" spans="7:7" x14ac:dyDescent="0.35">
      <c r="G194" s="8"/>
    </row>
    <row r="195" spans="7:7" x14ac:dyDescent="0.35">
      <c r="G195" s="8"/>
    </row>
    <row r="196" spans="7:7" x14ac:dyDescent="0.35">
      <c r="G196" s="8"/>
    </row>
    <row r="197" spans="7:7" x14ac:dyDescent="0.35">
      <c r="G197" s="8"/>
    </row>
    <row r="198" spans="7:7" x14ac:dyDescent="0.35">
      <c r="G198" s="8"/>
    </row>
    <row r="199" spans="7:7" x14ac:dyDescent="0.35">
      <c r="G199" s="8"/>
    </row>
    <row r="200" spans="7:7" x14ac:dyDescent="0.35">
      <c r="G200" s="8"/>
    </row>
    <row r="201" spans="7:7" x14ac:dyDescent="0.35">
      <c r="G201" s="8"/>
    </row>
    <row r="202" spans="7:7" x14ac:dyDescent="0.35">
      <c r="G202" s="8"/>
    </row>
    <row r="203" spans="7:7" x14ac:dyDescent="0.35">
      <c r="G203" s="8"/>
    </row>
    <row r="204" spans="7:7" x14ac:dyDescent="0.35">
      <c r="G204" s="8"/>
    </row>
    <row r="205" spans="7:7" x14ac:dyDescent="0.35">
      <c r="G205" s="8"/>
    </row>
    <row r="206" spans="7:7" x14ac:dyDescent="0.35">
      <c r="G206" s="8"/>
    </row>
    <row r="207" spans="7:7" x14ac:dyDescent="0.35">
      <c r="G207" s="8"/>
    </row>
    <row r="208" spans="7:7" x14ac:dyDescent="0.35">
      <c r="G208" s="8"/>
    </row>
    <row r="209" spans="7:7" x14ac:dyDescent="0.35">
      <c r="G209" s="8"/>
    </row>
    <row r="210" spans="7:7" x14ac:dyDescent="0.35">
      <c r="G210" s="8"/>
    </row>
    <row r="211" spans="7:7" x14ac:dyDescent="0.35">
      <c r="G211" s="8"/>
    </row>
    <row r="212" spans="7:7" x14ac:dyDescent="0.35">
      <c r="G212" s="8"/>
    </row>
    <row r="213" spans="7:7" x14ac:dyDescent="0.35">
      <c r="G213" s="8"/>
    </row>
    <row r="214" spans="7:7" x14ac:dyDescent="0.35">
      <c r="G214" s="8"/>
    </row>
    <row r="215" spans="7:7" x14ac:dyDescent="0.35">
      <c r="G215" s="8"/>
    </row>
    <row r="216" spans="7:7" x14ac:dyDescent="0.35">
      <c r="G216" s="8"/>
    </row>
    <row r="217" spans="7:7" x14ac:dyDescent="0.35">
      <c r="G217" s="8"/>
    </row>
    <row r="218" spans="7:7" x14ac:dyDescent="0.35">
      <c r="G218" s="8"/>
    </row>
    <row r="219" spans="7:7" x14ac:dyDescent="0.35">
      <c r="G219" s="8"/>
    </row>
    <row r="220" spans="7:7" x14ac:dyDescent="0.35">
      <c r="G220" s="8"/>
    </row>
    <row r="221" spans="7:7" x14ac:dyDescent="0.35">
      <c r="G221" s="8"/>
    </row>
    <row r="222" spans="7:7" x14ac:dyDescent="0.35">
      <c r="G222" s="8"/>
    </row>
    <row r="223" spans="7:7" x14ac:dyDescent="0.35">
      <c r="G223" s="8"/>
    </row>
    <row r="224" spans="7:7" x14ac:dyDescent="0.35">
      <c r="G224" s="8"/>
    </row>
    <row r="225" spans="7:7" x14ac:dyDescent="0.35">
      <c r="G225" s="8"/>
    </row>
    <row r="226" spans="7:7" x14ac:dyDescent="0.35">
      <c r="G226" s="8"/>
    </row>
    <row r="227" spans="7:7" x14ac:dyDescent="0.35">
      <c r="G227" s="8"/>
    </row>
    <row r="228" spans="7:7" x14ac:dyDescent="0.35">
      <c r="G228" s="8"/>
    </row>
    <row r="229" spans="7:7" x14ac:dyDescent="0.35">
      <c r="G229" s="8"/>
    </row>
    <row r="230" spans="7:7" x14ac:dyDescent="0.35">
      <c r="G230" s="8"/>
    </row>
    <row r="231" spans="7:7" x14ac:dyDescent="0.35">
      <c r="G231" s="8"/>
    </row>
    <row r="232" spans="7:7" x14ac:dyDescent="0.35">
      <c r="G232" s="8"/>
    </row>
    <row r="233" spans="7:7" x14ac:dyDescent="0.35">
      <c r="G233" s="8"/>
    </row>
    <row r="234" spans="7:7" x14ac:dyDescent="0.35">
      <c r="G234" s="8"/>
    </row>
    <row r="235" spans="7:7" x14ac:dyDescent="0.35">
      <c r="G235" s="8"/>
    </row>
    <row r="236" spans="7:7" x14ac:dyDescent="0.35">
      <c r="G236" s="8"/>
    </row>
    <row r="237" spans="7:7" x14ac:dyDescent="0.35">
      <c r="G237" s="8"/>
    </row>
    <row r="238" spans="7:7" x14ac:dyDescent="0.35">
      <c r="G238" s="8"/>
    </row>
    <row r="239" spans="7:7" x14ac:dyDescent="0.35">
      <c r="G239" s="8"/>
    </row>
    <row r="240" spans="7:7" x14ac:dyDescent="0.35">
      <c r="G240" s="8"/>
    </row>
    <row r="241" spans="7:7" x14ac:dyDescent="0.35">
      <c r="G241" s="8"/>
    </row>
    <row r="242" spans="7:7" x14ac:dyDescent="0.35">
      <c r="G242" s="8"/>
    </row>
    <row r="243" spans="7:7" x14ac:dyDescent="0.35">
      <c r="G243" s="8"/>
    </row>
    <row r="244" spans="7:7" x14ac:dyDescent="0.35">
      <c r="G244" s="8"/>
    </row>
    <row r="245" spans="7:7" x14ac:dyDescent="0.35">
      <c r="G245" s="8"/>
    </row>
    <row r="246" spans="7:7" x14ac:dyDescent="0.35">
      <c r="G246" s="8"/>
    </row>
    <row r="247" spans="7:7" x14ac:dyDescent="0.35">
      <c r="G247" s="8"/>
    </row>
    <row r="248" spans="7:7" x14ac:dyDescent="0.35">
      <c r="G248" s="8"/>
    </row>
    <row r="249" spans="7:7" x14ac:dyDescent="0.35">
      <c r="G249" s="8"/>
    </row>
    <row r="250" spans="7:7" x14ac:dyDescent="0.35">
      <c r="G250" s="8"/>
    </row>
    <row r="251" spans="7:7" x14ac:dyDescent="0.35">
      <c r="G251" s="8"/>
    </row>
    <row r="252" spans="7:7" x14ac:dyDescent="0.35">
      <c r="G252" s="8"/>
    </row>
    <row r="253" spans="7:7" x14ac:dyDescent="0.35">
      <c r="G253" s="8"/>
    </row>
    <row r="254" spans="7:7" x14ac:dyDescent="0.35">
      <c r="G254" s="8"/>
    </row>
    <row r="255" spans="7:7" x14ac:dyDescent="0.35">
      <c r="G255" s="8"/>
    </row>
    <row r="256" spans="7:7" x14ac:dyDescent="0.35">
      <c r="G256" s="8"/>
    </row>
    <row r="257" spans="7:7" x14ac:dyDescent="0.35">
      <c r="G257" s="8"/>
    </row>
    <row r="258" spans="7:7" x14ac:dyDescent="0.35">
      <c r="G258" s="8"/>
    </row>
    <row r="259" spans="7:7" x14ac:dyDescent="0.35">
      <c r="G259" s="8"/>
    </row>
    <row r="260" spans="7:7" x14ac:dyDescent="0.35">
      <c r="G260" s="8"/>
    </row>
    <row r="261" spans="7:7" x14ac:dyDescent="0.35">
      <c r="G261" s="8"/>
    </row>
    <row r="262" spans="7:7" x14ac:dyDescent="0.35">
      <c r="G262" s="8"/>
    </row>
    <row r="263" spans="7:7" x14ac:dyDescent="0.35">
      <c r="G263" s="8"/>
    </row>
    <row r="264" spans="7:7" x14ac:dyDescent="0.35">
      <c r="G264" s="8"/>
    </row>
    <row r="265" spans="7:7" x14ac:dyDescent="0.35">
      <c r="G265" s="8"/>
    </row>
    <row r="266" spans="7:7" x14ac:dyDescent="0.35">
      <c r="G266" s="8"/>
    </row>
    <row r="267" spans="7:7" x14ac:dyDescent="0.35">
      <c r="G267" s="8"/>
    </row>
    <row r="268" spans="7:7" x14ac:dyDescent="0.35">
      <c r="G268" s="8"/>
    </row>
    <row r="269" spans="7:7" x14ac:dyDescent="0.35">
      <c r="G269" s="8"/>
    </row>
    <row r="270" spans="7:7" x14ac:dyDescent="0.35">
      <c r="G270" s="8"/>
    </row>
    <row r="271" spans="7:7" x14ac:dyDescent="0.35">
      <c r="G271" s="8"/>
    </row>
    <row r="272" spans="7:7" x14ac:dyDescent="0.35">
      <c r="G272" s="8"/>
    </row>
    <row r="273" spans="7:7" x14ac:dyDescent="0.35">
      <c r="G273" s="8"/>
    </row>
    <row r="274" spans="7:7" x14ac:dyDescent="0.35">
      <c r="G274" s="8"/>
    </row>
    <row r="275" spans="7:7" x14ac:dyDescent="0.35">
      <c r="G275" s="8"/>
    </row>
    <row r="276" spans="7:7" x14ac:dyDescent="0.35">
      <c r="G276" s="8"/>
    </row>
    <row r="277" spans="7:7" x14ac:dyDescent="0.35">
      <c r="G277" s="8"/>
    </row>
    <row r="278" spans="7:7" x14ac:dyDescent="0.35">
      <c r="G278" s="8"/>
    </row>
    <row r="279" spans="7:7" x14ac:dyDescent="0.35">
      <c r="G279" s="8"/>
    </row>
    <row r="280" spans="7:7" x14ac:dyDescent="0.35">
      <c r="G280" s="8"/>
    </row>
    <row r="281" spans="7:7" x14ac:dyDescent="0.35">
      <c r="G281" s="8"/>
    </row>
    <row r="282" spans="7:7" x14ac:dyDescent="0.35">
      <c r="G282" s="8"/>
    </row>
    <row r="283" spans="7:7" x14ac:dyDescent="0.35">
      <c r="G283" s="8"/>
    </row>
    <row r="284" spans="7:7" x14ac:dyDescent="0.35">
      <c r="G284" s="8"/>
    </row>
    <row r="285" spans="7:7" x14ac:dyDescent="0.35">
      <c r="G285" s="8"/>
    </row>
    <row r="286" spans="7:7" x14ac:dyDescent="0.35">
      <c r="G286" s="8"/>
    </row>
    <row r="287" spans="7:7" x14ac:dyDescent="0.35">
      <c r="G287" s="8"/>
    </row>
    <row r="288" spans="7:7" x14ac:dyDescent="0.35">
      <c r="G288" s="8"/>
    </row>
    <row r="289" spans="7:7" x14ac:dyDescent="0.35">
      <c r="G289" s="8"/>
    </row>
    <row r="290" spans="7:7" x14ac:dyDescent="0.35">
      <c r="G290" s="8"/>
    </row>
  </sheetData>
  <sheetProtection algorithmName="SHA-512" hashValue="/WS5500ODEKc9RL78NF7dhdcwuz7ympAXXV4SZq6jr7BGhf8ae5Ptn5or17AnTF+OxRkcTtOMYalmVvXubuktg==" saltValue="1Vt9ur8BZxxrzPtVwUB9Zg==" spinCount="100000" sheet="1" objects="1" scenarios="1"/>
  <mergeCells count="8">
    <mergeCell ref="A138:F138"/>
    <mergeCell ref="A139:F139"/>
    <mergeCell ref="A4:G4"/>
    <mergeCell ref="A5:G5"/>
    <mergeCell ref="A8:G8"/>
    <mergeCell ref="A128:F128"/>
    <mergeCell ref="A130:F130"/>
    <mergeCell ref="A137:F137"/>
  </mergeCells>
  <printOptions horizontalCentered="1"/>
  <pageMargins left="0.23622047244094491" right="0.23622047244094491" top="0.43307086614173229" bottom="0.59055118110236227" header="0.31496062992125984" footer="0.31496062992125984"/>
  <pageSetup scale="61" fitToHeight="0" orientation="portrait" r:id="rId1"/>
  <headerFooter>
    <oddFooter>&amp;CPág.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Local PU-IFIL</vt:lpstr>
      <vt:lpstr>SB-2</vt:lpstr>
      <vt:lpstr>'Local PU-IFIL'!Área_de_impresión</vt:lpstr>
      <vt:lpstr>'SB-2'!Área_de_impresión</vt:lpstr>
      <vt:lpstr>'Local PU-IFIL'!Títulos_a_imprimir</vt:lpstr>
      <vt:lpstr>'SB-2'!Títulos_a_imprimir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Keramsi Sanchez R.</dc:creator>
  <cp:lastModifiedBy>Sonia Ivelisse Encarnación Mateo</cp:lastModifiedBy>
  <cp:lastPrinted>2022-12-28T18:14:15Z</cp:lastPrinted>
  <dcterms:created xsi:type="dcterms:W3CDTF">2021-01-16T20:53:02Z</dcterms:created>
  <dcterms:modified xsi:type="dcterms:W3CDTF">2023-02-03T12:58:46Z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2022-11-28T13:30:39Z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150d6c54-d7bf-4650-ba31-882990ff35a3</vt:lpwstr>
  </property>
  <property fmtid="{D5CDD505-2E9C-101B-9397-08002B2CF9AE}" pid="8" name="MSIP_Label_81f5a2da-7ac4-4e60-a27b-a125ee74514f_ContentBits">
    <vt:lpwstr>0</vt:lpwstr>
  </property>
</Properties>
</file>