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valle\Downloads\"/>
    </mc:Choice>
  </mc:AlternateContent>
  <xr:revisionPtr revIDLastSave="0" documentId="8_{6A8C7E0E-CA43-4A79-AE7B-25D33FBA022B}" xr6:coauthVersionLast="47" xr6:coauthVersionMax="47" xr10:uidLastSave="{00000000-0000-0000-0000-000000000000}"/>
  <bookViews>
    <workbookView xWindow="28680" yWindow="-120" windowWidth="29040" windowHeight="1584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1" l="1"/>
  <c r="I31" i="1" l="1"/>
  <c r="A49" i="1" l="1" a="1"/>
  <c r="A49" i="1" s="1"/>
  <c r="C49" i="1" a="1"/>
  <c r="C49" i="1" s="1"/>
  <c r="A25" i="1"/>
  <c r="J66" i="1" l="1"/>
  <c r="C25" i="1"/>
  <c r="J67" i="1" s="1"/>
  <c r="I30" i="1"/>
  <c r="I29" i="1"/>
  <c r="J30" i="1" l="1"/>
  <c r="J31" i="1"/>
  <c r="F49" i="1" l="1" a="1"/>
  <c r="F49" i="1" s="1"/>
  <c r="I49" i="1" s="1"/>
  <c r="J53" i="1"/>
  <c r="F25" i="1" l="1"/>
  <c r="J29" i="1"/>
  <c r="J68" i="1" l="1"/>
  <c r="I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<sst xmlns="http://schemas.openxmlformats.org/spreadsheetml/2006/main" count="127" uniqueCount="91">
  <si>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</si>
  <si>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</si>
  <si>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</si>
  <si>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</si>
  <si>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</si>
  <si>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</si>
  <si>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</si>
  <si>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</si>
  <si>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</si>
  <si>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</si>
  <si>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</si>
  <si>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</si>
  <si>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</si>
  <si>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</si>
  <si>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</si>
  <si>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</si>
  <si>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</si>
  <si>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</si>
  <si>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</si>
  <si>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</si>
  <si>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</si>
  <si>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</si>
  <si>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</si>
  <si>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</si>
  <si>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</si>
  <si>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</si>
  <si>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</si>
  <si>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</si>
  <si>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</si>
  <si>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</si>
  <si>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</si>
  <si>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</si>
  <si>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</si>
  <si>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</si>
  <si>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</si>
  <si>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</si>
  <si>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</si>
  <si>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</si>
  <si>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t xml:space="preserve">VI. I - De acuerdo a los eventos presentados durante la ejecución del producto, ¿qué aspecto puede mejorarse? </t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</si>
  <si>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</si>
  <si>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</si>
  <si>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</si>
  <si>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</si>
  <si>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</si>
  <si>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</si>
  <si>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</si>
  <si>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</si>
  <si>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</si>
  <si>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</si>
  <si>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</si>
  <si>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</si>
  <si>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</si>
  <si>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</si>
  <si>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</si>
  <si>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</si>
  <si>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</si>
  <si>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</si>
  <si>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</si>
  <si>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</si>
  <si>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</si>
  <si>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</si>
  <si>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</si>
  <si>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</si>
  <si>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</si>
  <si>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</si>
  <si>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</si>
  <si>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</si>
  <si>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</si>
  <si>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</si>
  <si>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</si>
  <si>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</si>
  <si>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t>Física 
(%)
 G=E/A</t>
  </si>
  <si>
    <t>Financiero 
(%) 
H=F/B</t>
  </si>
  <si>
    <t>01-Superintendencia de Bancos</t>
  </si>
  <si>
    <t>5126-Superintendencia de Bancos</t>
  </si>
  <si>
    <t>0001-Superintendencia de Bancos</t>
  </si>
  <si>
    <t>N/A</t>
  </si>
  <si>
    <t>Para evitar futuras desviaciones, se recomienda continuar la mejora en la eficacia y el tiempo de respuesta de nuestras operaciones y  así ajustar la planificación de los trimestres restantes.</t>
  </si>
  <si>
    <t>Programación Trismestral</t>
  </si>
  <si>
    <t>José Alexander García de Peña</t>
  </si>
  <si>
    <t>Informe de Evaluación semestral de las Metas Físicas-Financieras 4to Trimestre Año 2024</t>
  </si>
  <si>
    <t>Director Departamento Planificación y Desarrollo</t>
  </si>
  <si>
    <r>
      <t>Beneficiarios:</t>
    </r>
    <r>
      <rPr>
        <sz val="11"/>
        <color rgb="FF000000"/>
        <rFont val="Calibri"/>
        <family val="2"/>
      </rPr>
      <t xml:space="preserve"> </t>
    </r>
  </si>
  <si>
    <t>VI. Oportunidades de Mejora</t>
  </si>
  <si>
    <r>
      <rPr>
        <b/>
        <sz val="11"/>
        <rFont val="Calibri"/>
        <family val="2"/>
      </rPr>
      <t>Nota:</t>
    </r>
    <r>
      <rPr>
        <sz val="11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</si>
  <si>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Magnolia García Tavárez</t>
  </si>
  <si>
    <t>Subdirectora Departamento Administrativo y Financiero</t>
  </si>
  <si>
    <t>Para el período octubre - diciembre 2024, la Superintendencia de Bancos logró alcanzar el 100% de la ejecución física programada supervisando 24 entidades de intermediación financiera. De igual manera,  han supervisado exitosamente cuatro (4) entidades en materia de PLAFT obteniendo una ejecución del 100% sobre la meta física programada para el período.
 En cuanto al porcentaje de solicitudes de registro y/o autorización atendidas del trimestre octubre -  diciembre 2024, la SB ha respondido satisfactoriamente el 101% sobrepasando por 1% la meta física programada.</t>
  </si>
  <si>
    <t>Este desvío en las solicitudes atendidas se debe a que algunas de ellas, recibidas durante el trimestre anterior, fueron gestionadas y respondidas de manera satisfactoria durante el período de octubre a diciembre de 2024.</t>
  </si>
  <si>
    <t>Durante el período de octubre a diciembre de 2024, se logró atender al 85% de las reclamaciones recibidas. Este desempeño evidencia el compromiso por garantizar la atención a los usuarios del sistema financiero, considerando el incremento en el número de requerimientos.</t>
  </si>
  <si>
    <t>La desviación del 6.5% en este período se atribuye al aumento en el tiempo de respuesta para atender reclamaciones. Esto fue ocasionado por un incremento en la cantidad de casos realizados por los usuarios(as) y por una disminución en la disponibilidad del personal.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</si>
</sst>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 applyProtection="1">
      <protection locked="0"/>
    </xf>
    <xf numFmtId="166" fontId="2" fillId="0" borderId="29" xfId="0" applyNumberFormat="1" applyFont="1" applyBorder="1" applyAlignment="1" applyProtection="1">
      <alignment horizontal="center" vertical="center" wrapText="1" readingOrder="1"/>
      <protection locked="0"/>
    </xf>
    <xf numFmtId="166" fontId="2" fillId="0" borderId="13" xfId="0" applyNumberFormat="1" applyFont="1" applyBorder="1" applyAlignment="1" applyProtection="1">
      <alignment horizontal="center" vertical="center" wrapText="1" readingOrder="1"/>
      <protection locked="0"/>
    </xf>
    <xf numFmtId="0" fontId="6" fillId="0" borderId="0" xfId="0" applyFont="1"/>
    <xf numFmtId="0" fontId="4" fillId="0" borderId="10" xfId="0" applyFont="1" applyBorder="1" applyAlignment="1">
      <alignment vertical="center"/>
    </xf>
    <xf numFmtId="0" fontId="8" fillId="0" borderId="10" xfId="0" applyFont="1" applyBorder="1"/>
    <xf numFmtId="0" fontId="4" fillId="0" borderId="10" xfId="0" applyFont="1" applyBorder="1" applyAlignment="1">
      <alignment vertical="center" wrapText="1"/>
    </xf>
    <xf numFmtId="0" fontId="6" fillId="0" borderId="10" xfId="0" applyFont="1" applyBorder="1"/>
    <xf numFmtId="0" fontId="4" fillId="0" borderId="10" xfId="0" applyFont="1" applyBorder="1" applyAlignment="1" applyProtection="1">
      <alignment vertical="center" wrapText="1"/>
      <protection locked="0"/>
    </xf>
    <xf numFmtId="0" fontId="6" fillId="8" borderId="0" xfId="0" applyFont="1" applyFill="1"/>
    <xf numFmtId="0" fontId="8" fillId="0" borderId="0" xfId="0" applyFont="1" applyAlignment="1">
      <alignment vertical="top"/>
    </xf>
    <xf numFmtId="4" fontId="6" fillId="0" borderId="0" xfId="0" applyNumberFormat="1" applyFont="1" applyAlignment="1">
      <alignment vertical="top" wrapText="1"/>
    </xf>
    <xf numFmtId="0" fontId="8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 vertical="center"/>
    </xf>
    <xf numFmtId="0" fontId="4" fillId="8" borderId="1" xfId="0" applyFont="1" applyFill="1" applyBorder="1" applyAlignment="1">
      <alignment vertical="top" wrapText="1"/>
    </xf>
    <xf numFmtId="0" fontId="4" fillId="8" borderId="2" xfId="0" applyFont="1" applyFill="1" applyBorder="1" applyAlignment="1">
      <alignment vertical="top" wrapText="1"/>
    </xf>
    <xf numFmtId="0" fontId="4" fillId="8" borderId="4" xfId="0" applyFont="1" applyFill="1" applyBorder="1" applyAlignment="1">
      <alignment vertical="top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/>
    </xf>
    <xf numFmtId="0" fontId="4" fillId="7" borderId="34" xfId="0" applyFont="1" applyFill="1" applyBorder="1" applyAlignment="1">
      <alignment horizontal="center" vertical="center" wrapText="1" readingOrder="1"/>
    </xf>
    <xf numFmtId="0" fontId="2" fillId="0" borderId="34" xfId="0" applyFont="1" applyBorder="1" applyAlignment="1" applyProtection="1">
      <alignment vertical="top" wrapText="1"/>
      <protection locked="0"/>
    </xf>
    <xf numFmtId="0" fontId="2" fillId="0" borderId="34" xfId="0" applyFont="1" applyBorder="1" applyAlignment="1" applyProtection="1">
      <alignment vertical="center" wrapText="1"/>
      <protection locked="0"/>
    </xf>
    <xf numFmtId="164" fontId="2" fillId="0" borderId="34" xfId="0" applyNumberFormat="1" applyFont="1" applyBorder="1" applyAlignment="1" applyProtection="1">
      <alignment horizontal="center" vertical="center" wrapText="1" readingOrder="1"/>
      <protection locked="0"/>
    </xf>
    <xf numFmtId="166" fontId="2" fillId="0" borderId="34" xfId="0" applyNumberFormat="1" applyFont="1" applyBorder="1" applyAlignment="1" applyProtection="1">
      <alignment horizontal="center" vertical="center" wrapText="1" readingOrder="1"/>
      <protection locked="0"/>
    </xf>
    <xf numFmtId="10" fontId="2" fillId="6" borderId="34" xfId="1" applyNumberFormat="1" applyFont="1" applyFill="1" applyBorder="1" applyAlignment="1" applyProtection="1">
      <alignment horizontal="center" vertical="center" wrapText="1" readingOrder="1"/>
      <protection locked="0"/>
    </xf>
    <xf numFmtId="165" fontId="2" fillId="6" borderId="34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7" borderId="21" xfId="0" applyFont="1" applyFill="1" applyBorder="1" applyAlignment="1">
      <alignment horizontal="center" vertical="center" wrapText="1" readingOrder="1"/>
    </xf>
    <xf numFmtId="0" fontId="4" fillId="7" borderId="22" xfId="0" applyFont="1" applyFill="1" applyBorder="1" applyAlignment="1">
      <alignment horizontal="center" vertical="center" wrapText="1" readingOrder="1"/>
    </xf>
    <xf numFmtId="0" fontId="2" fillId="0" borderId="15" xfId="0" applyFont="1" applyBorder="1" applyAlignment="1" applyProtection="1">
      <alignment vertical="top" wrapText="1"/>
      <protection locked="0"/>
    </xf>
    <xf numFmtId="0" fontId="2" fillId="0" borderId="19" xfId="0" applyFont="1" applyBorder="1" applyAlignment="1" applyProtection="1">
      <alignment vertical="center" wrapText="1"/>
      <protection locked="0"/>
    </xf>
    <xf numFmtId="164" fontId="2" fillId="0" borderId="16" xfId="0" applyNumberFormat="1" applyFont="1" applyBorder="1" applyAlignment="1" applyProtection="1">
      <alignment horizontal="center" vertical="center" wrapText="1" readingOrder="1"/>
      <protection locked="0"/>
    </xf>
    <xf numFmtId="166" fontId="2" fillId="0" borderId="30" xfId="0" applyNumberFormat="1" applyFont="1" applyBorder="1" applyAlignment="1" applyProtection="1">
      <alignment horizontal="center" vertical="center" wrapText="1" readingOrder="1"/>
      <protection locked="0"/>
    </xf>
    <xf numFmtId="44" fontId="2" fillId="0" borderId="33" xfId="2" applyFont="1" applyFill="1" applyBorder="1" applyAlignment="1" applyProtection="1">
      <alignment horizontal="center" vertical="center" wrapText="1" readingOrder="1"/>
      <protection locked="0"/>
    </xf>
    <xf numFmtId="166" fontId="2" fillId="0" borderId="32" xfId="0" applyNumberFormat="1" applyFont="1" applyBorder="1" applyAlignment="1" applyProtection="1">
      <alignment horizontal="center" vertical="center" wrapText="1" readingOrder="1"/>
      <protection locked="0"/>
    </xf>
    <xf numFmtId="10" fontId="2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5" fontId="2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9" fontId="2" fillId="0" borderId="34" xfId="1" applyFont="1" applyFill="1" applyBorder="1" applyAlignment="1" applyProtection="1">
      <alignment horizontal="center" vertical="center" wrapText="1" readingOrder="1"/>
      <protection locked="0"/>
    </xf>
    <xf numFmtId="10" fontId="2" fillId="6" borderId="19" xfId="1" applyNumberFormat="1" applyFont="1" applyFill="1" applyBorder="1" applyAlignment="1" applyProtection="1">
      <alignment horizontal="center" vertical="center" wrapText="1" readingOrder="1"/>
    </xf>
    <xf numFmtId="10" fontId="2" fillId="6" borderId="20" xfId="1" applyNumberFormat="1" applyFont="1" applyFill="1" applyBorder="1" applyAlignment="1" applyProtection="1">
      <alignment horizontal="center" vertical="center" wrapText="1" readingOrder="1"/>
    </xf>
    <xf numFmtId="0" fontId="8" fillId="4" borderId="10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0" fontId="2" fillId="0" borderId="0" xfId="0" applyFont="1" applyAlignment="1" applyProtection="1">
      <alignment horizontal="center"/>
      <protection locked="0"/>
    </xf>
    <xf numFmtId="0" fontId="10" fillId="3" borderId="10" xfId="0" applyFont="1" applyFill="1" applyBorder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11" xfId="0" applyFont="1" applyFill="1" applyBorder="1" applyAlignment="1">
      <alignment horizontal="left" vertical="center" wrapText="1"/>
    </xf>
    <xf numFmtId="0" fontId="7" fillId="0" borderId="23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25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9" fillId="0" borderId="11" xfId="0" applyFont="1" applyBorder="1" applyAlignment="1" applyProtection="1">
      <alignment horizontal="justify" vertical="center" wrapText="1"/>
      <protection locked="0"/>
    </xf>
    <xf numFmtId="0" fontId="2" fillId="0" borderId="0" xfId="0" applyFont="1" applyAlignment="1">
      <alignment horizontal="left" vertical="center" wrapText="1"/>
    </xf>
    <xf numFmtId="0" fontId="8" fillId="0" borderId="13" xfId="0" applyFont="1" applyBorder="1" applyAlignment="1">
      <alignment vertical="top"/>
    </xf>
    <xf numFmtId="0" fontId="8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3" fillId="5" borderId="14" xfId="0" applyFont="1" applyFill="1" applyBorder="1" applyAlignment="1">
      <alignment horizontal="center" vertical="center" wrapText="1" readingOrder="1"/>
    </xf>
    <xf numFmtId="0" fontId="3" fillId="5" borderId="15" xfId="0" applyFont="1" applyFill="1" applyBorder="1" applyAlignment="1">
      <alignment horizontal="center" vertical="center" wrapText="1" readingOrder="1"/>
    </xf>
    <xf numFmtId="0" fontId="3" fillId="5" borderId="16" xfId="0" applyFont="1" applyFill="1" applyBorder="1" applyAlignment="1">
      <alignment horizontal="center" vertical="center" wrapText="1" readingOrder="1"/>
    </xf>
    <xf numFmtId="0" fontId="3" fillId="5" borderId="26" xfId="0" applyFont="1" applyFill="1" applyBorder="1" applyAlignment="1">
      <alignment horizontal="center" vertical="center" wrapText="1" readingOrder="1"/>
    </xf>
    <xf numFmtId="0" fontId="3" fillId="5" borderId="17" xfId="0" applyFont="1" applyFill="1" applyBorder="1" applyAlignment="1">
      <alignment horizontal="center" vertical="center" wrapText="1" readingOrder="1"/>
    </xf>
    <xf numFmtId="0" fontId="4" fillId="7" borderId="19" xfId="0" applyFont="1" applyFill="1" applyBorder="1" applyAlignment="1">
      <alignment horizontal="center" vertical="center" wrapText="1" readingOrder="1"/>
    </xf>
    <xf numFmtId="0" fontId="2" fillId="5" borderId="19" xfId="0" applyFont="1" applyFill="1" applyBorder="1" applyAlignment="1">
      <alignment vertical="top" wrapText="1"/>
    </xf>
    <xf numFmtId="0" fontId="2" fillId="5" borderId="20" xfId="0" applyFont="1" applyFill="1" applyBorder="1" applyAlignment="1">
      <alignment vertical="top" wrapText="1"/>
    </xf>
    <xf numFmtId="166" fontId="2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2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66" fontId="2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166" fontId="2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2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0" fontId="6" fillId="5" borderId="13" xfId="0" applyFont="1" applyFill="1" applyBorder="1" applyAlignment="1">
      <alignment horizontal="left" vertical="center" wrapText="1"/>
    </xf>
    <xf numFmtId="0" fontId="4" fillId="7" borderId="28" xfId="0" applyFont="1" applyFill="1" applyBorder="1" applyAlignment="1">
      <alignment horizontal="center" vertical="center" wrapText="1" readingOrder="1"/>
    </xf>
    <xf numFmtId="0" fontId="2" fillId="5" borderId="35" xfId="0" applyFont="1" applyFill="1" applyBorder="1" applyAlignment="1">
      <alignment vertical="top" wrapText="1"/>
    </xf>
    <xf numFmtId="0" fontId="7" fillId="0" borderId="0" xfId="0" applyFont="1" applyAlignment="1" applyProtection="1">
      <alignment horizontal="justify" vertical="center" wrapText="1"/>
      <protection locked="0"/>
    </xf>
    <xf numFmtId="0" fontId="7" fillId="0" borderId="11" xfId="0" applyFont="1" applyBorder="1" applyAlignment="1" applyProtection="1">
      <alignment horizontal="justify" vertical="center" wrapText="1"/>
      <protection locked="0"/>
    </xf>
    <xf numFmtId="166" fontId="2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0" fontId="2" fillId="5" borderId="28" xfId="0" applyFont="1" applyFill="1" applyBorder="1" applyAlignment="1">
      <alignment vertical="top" wrapText="1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11" xfId="0" applyFont="1" applyFill="1" applyBorder="1" applyAlignment="1">
      <alignment horizontal="center"/>
    </xf>
    <xf numFmtId="49" fontId="7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7" fillId="0" borderId="13" xfId="0" applyFont="1" applyBorder="1" applyAlignment="1" applyProtection="1">
      <alignment horizontal="left" vertical="center" wrapText="1"/>
      <protection locked="0"/>
    </xf>
  </cellXfs>
  <cellStyles count="3">
    <cellStyle name="Currency" xfId="2" builtinId="4"/>
    <cellStyle name="Normal" xfId="0" builtinId="0"/>
    <cellStyle name="Percent" xfId="1" builtinId="5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0" formatCode="General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9" dataDxfId="27" headerRowBorderDxfId="28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 dataCellStyle="Currency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J86"/>
  <sheetViews>
    <sheetView showGridLines="0" tabSelected="1" topLeftCell="A55" zoomScale="90" zoomScaleNormal="90" zoomScaleSheetLayoutView="90" workbookViewId="0">
      <selection activeCell="A62" sqref="A62:J62"/>
    </sheetView>
  </sheetViews>
  <sheetFormatPr defaultColWidth="11.42578125" defaultRowHeight="15" x14ac:dyDescent="0.25"/>
  <cols>
    <col min="1" max="1" width="23.85546875" style="1" bestFit="1" customWidth="1"/>
    <col min="2" max="2" width="19.140625" style="1" customWidth="1"/>
    <col min="3" max="3" width="12.7109375" style="1" customWidth="1"/>
    <col min="4" max="4" width="15.42578125" style="1" customWidth="1"/>
    <col min="5" max="5" width="12.7109375" style="1" customWidth="1"/>
    <col min="6" max="6" width="15.85546875" style="1" customWidth="1"/>
    <col min="7" max="7" width="12.7109375" style="1" customWidth="1"/>
    <col min="8" max="8" width="16" style="1" customWidth="1"/>
    <col min="9" max="9" width="12.7109375" style="1" customWidth="1"/>
    <col min="10" max="10" width="14.28515625" style="1" customWidth="1"/>
    <col min="11" max="16384" width="11.42578125" style="4"/>
  </cols>
  <sheetData>
    <row r="1" spans="1:10" ht="21.75" customHeight="1" x14ac:dyDescent="0.25">
      <c r="A1" s="15"/>
      <c r="B1" s="87" t="s">
        <v>80</v>
      </c>
      <c r="C1" s="88"/>
      <c r="D1" s="88"/>
      <c r="E1" s="88"/>
      <c r="F1" s="88"/>
      <c r="G1" s="88"/>
      <c r="H1" s="88"/>
      <c r="I1" s="88"/>
      <c r="J1" s="89"/>
    </row>
    <row r="2" spans="1:10" ht="21.75" customHeight="1" x14ac:dyDescent="0.25">
      <c r="A2" s="16"/>
      <c r="B2" s="90"/>
      <c r="C2" s="91"/>
      <c r="D2" s="91"/>
      <c r="E2" s="91"/>
      <c r="F2" s="91"/>
      <c r="G2" s="91"/>
      <c r="H2" s="91"/>
      <c r="I2" s="91"/>
      <c r="J2" s="92"/>
    </row>
    <row r="3" spans="1:10" ht="20.25" customHeight="1" thickBot="1" x14ac:dyDescent="0.3">
      <c r="A3" s="17"/>
      <c r="B3" s="93"/>
      <c r="C3" s="94"/>
      <c r="D3" s="94"/>
      <c r="E3" s="94"/>
      <c r="F3" s="94"/>
      <c r="G3" s="94"/>
      <c r="H3" s="94"/>
      <c r="I3" s="94"/>
      <c r="J3" s="95"/>
    </row>
    <row r="4" spans="1:10" ht="9" customHeight="1" x14ac:dyDescent="0.25">
      <c r="A4" s="83"/>
      <c r="B4" s="84"/>
      <c r="C4" s="84"/>
      <c r="D4" s="85"/>
      <c r="E4" s="85"/>
      <c r="F4" s="85"/>
      <c r="G4" s="85"/>
      <c r="H4" s="85"/>
      <c r="I4" s="84"/>
      <c r="J4" s="86"/>
    </row>
    <row r="5" spans="1:10" ht="3" customHeight="1" x14ac:dyDescent="0.25">
      <c r="A5" s="96"/>
      <c r="B5" s="97"/>
      <c r="C5" s="97"/>
      <c r="D5" s="97"/>
      <c r="E5" s="97"/>
      <c r="F5" s="97"/>
      <c r="G5" s="97"/>
      <c r="H5" s="97"/>
      <c r="I5" s="97"/>
      <c r="J5" s="98"/>
    </row>
    <row r="6" spans="1:10" x14ac:dyDescent="0.25">
      <c r="A6" s="44" t="s">
        <v>67</v>
      </c>
      <c r="B6" s="45"/>
      <c r="C6" s="45"/>
      <c r="D6" s="45"/>
      <c r="E6" s="45"/>
      <c r="F6" s="45"/>
      <c r="G6" s="45"/>
      <c r="H6" s="45"/>
      <c r="I6" s="45"/>
      <c r="J6" s="46"/>
    </row>
    <row r="7" spans="1:10" x14ac:dyDescent="0.25">
      <c r="A7" s="40" t="s">
        <v>0</v>
      </c>
      <c r="B7" s="41"/>
      <c r="C7" s="41"/>
      <c r="D7" s="41"/>
      <c r="E7" s="41"/>
      <c r="F7" s="41"/>
      <c r="G7" s="41"/>
      <c r="H7" s="41"/>
      <c r="I7" s="41"/>
      <c r="J7" s="42"/>
    </row>
    <row r="8" spans="1:10" x14ac:dyDescent="0.25">
      <c r="A8" s="5" t="s">
        <v>1</v>
      </c>
      <c r="B8" s="99" t="s">
        <v>74</v>
      </c>
      <c r="C8" s="99"/>
      <c r="D8" s="99"/>
      <c r="E8" s="99"/>
      <c r="F8" s="99"/>
      <c r="G8" s="99"/>
      <c r="H8" s="99"/>
      <c r="I8" s="99"/>
      <c r="J8" s="99"/>
    </row>
    <row r="9" spans="1:10" ht="15" customHeight="1" x14ac:dyDescent="0.25">
      <c r="A9" s="6" t="s">
        <v>2</v>
      </c>
      <c r="B9" s="99" t="s">
        <v>73</v>
      </c>
      <c r="C9" s="99"/>
      <c r="D9" s="99"/>
      <c r="E9" s="99"/>
      <c r="F9" s="99"/>
      <c r="G9" s="99"/>
      <c r="H9" s="99"/>
      <c r="I9" s="99"/>
      <c r="J9" s="99"/>
    </row>
    <row r="10" spans="1:10" x14ac:dyDescent="0.25">
      <c r="A10" s="6" t="s">
        <v>3</v>
      </c>
      <c r="B10" s="99" t="s">
        <v>75</v>
      </c>
      <c r="C10" s="99"/>
      <c r="D10" s="99"/>
      <c r="E10" s="99"/>
      <c r="F10" s="99"/>
      <c r="G10" s="99"/>
      <c r="H10" s="99"/>
      <c r="I10" s="99"/>
      <c r="J10" s="99"/>
    </row>
    <row r="11" spans="1:10" ht="31.5" customHeight="1" x14ac:dyDescent="0.25">
      <c r="A11" s="5" t="s">
        <v>4</v>
      </c>
      <c r="B11" s="100" t="s">
        <v>42</v>
      </c>
      <c r="C11" s="100"/>
      <c r="D11" s="100"/>
      <c r="E11" s="100"/>
      <c r="F11" s="100"/>
      <c r="G11" s="100"/>
      <c r="H11" s="100"/>
      <c r="I11" s="100"/>
      <c r="J11" s="100"/>
    </row>
    <row r="12" spans="1:10" ht="27.75" customHeight="1" x14ac:dyDescent="0.25">
      <c r="A12" s="5" t="s">
        <v>5</v>
      </c>
      <c r="B12" s="100" t="s">
        <v>43</v>
      </c>
      <c r="C12" s="100"/>
      <c r="D12" s="100"/>
      <c r="E12" s="100"/>
      <c r="F12" s="100"/>
      <c r="G12" s="100"/>
      <c r="H12" s="100"/>
      <c r="I12" s="100"/>
      <c r="J12" s="100"/>
    </row>
    <row r="13" spans="1:10" x14ac:dyDescent="0.25">
      <c r="A13" s="44" t="s">
        <v>6</v>
      </c>
      <c r="B13" s="45"/>
      <c r="C13" s="45"/>
      <c r="D13" s="45"/>
      <c r="E13" s="45"/>
      <c r="F13" s="45"/>
      <c r="G13" s="45"/>
      <c r="H13" s="45"/>
      <c r="I13" s="45"/>
      <c r="J13" s="46"/>
    </row>
    <row r="14" spans="1:10" x14ac:dyDescent="0.25">
      <c r="A14" s="5" t="s">
        <v>7</v>
      </c>
      <c r="B14" s="18">
        <v>3</v>
      </c>
      <c r="C14" s="76" t="s">
        <v>45</v>
      </c>
      <c r="D14" s="76"/>
      <c r="E14" s="76"/>
      <c r="F14" s="76"/>
      <c r="G14" s="76"/>
      <c r="H14" s="76"/>
      <c r="I14" s="76"/>
      <c r="J14" s="76"/>
    </row>
    <row r="15" spans="1:10" ht="26.1" customHeight="1" x14ac:dyDescent="0.25">
      <c r="A15" s="5" t="s">
        <v>8</v>
      </c>
      <c r="B15" s="19">
        <v>3.1</v>
      </c>
      <c r="C15" s="76" t="s">
        <v>47</v>
      </c>
      <c r="D15" s="76"/>
      <c r="E15" s="76"/>
      <c r="F15" s="76"/>
      <c r="G15" s="76"/>
      <c r="H15" s="76"/>
      <c r="I15" s="76"/>
      <c r="J15" s="76"/>
    </row>
    <row r="16" spans="1:10" ht="25.5" customHeight="1" x14ac:dyDescent="0.25">
      <c r="A16" s="5" t="s">
        <v>9</v>
      </c>
      <c r="B16" s="19" t="s">
        <v>44</v>
      </c>
      <c r="C16" s="76" t="s">
        <v>46</v>
      </c>
      <c r="D16" s="76"/>
      <c r="E16" s="76"/>
      <c r="F16" s="76"/>
      <c r="G16" s="76"/>
      <c r="H16" s="76"/>
      <c r="I16" s="76"/>
      <c r="J16" s="76"/>
    </row>
    <row r="17" spans="1:10" x14ac:dyDescent="0.25">
      <c r="A17" s="44" t="s">
        <v>10</v>
      </c>
      <c r="B17" s="45"/>
      <c r="C17" s="45"/>
      <c r="D17" s="45"/>
      <c r="E17" s="45"/>
      <c r="F17" s="45"/>
      <c r="G17" s="45"/>
      <c r="H17" s="45"/>
      <c r="I17" s="45"/>
      <c r="J17" s="46"/>
    </row>
    <row r="18" spans="1:10" x14ac:dyDescent="0.25">
      <c r="A18" s="5" t="s">
        <v>11</v>
      </c>
      <c r="B18" s="59" t="s">
        <v>48</v>
      </c>
      <c r="C18" s="59"/>
      <c r="D18" s="59"/>
      <c r="E18" s="59"/>
      <c r="F18" s="59"/>
      <c r="G18" s="59"/>
      <c r="H18" s="59"/>
      <c r="I18" s="59"/>
      <c r="J18" s="60"/>
    </row>
    <row r="19" spans="1:10" x14ac:dyDescent="0.25">
      <c r="A19" s="7" t="s">
        <v>12</v>
      </c>
      <c r="B19" s="59" t="s">
        <v>68</v>
      </c>
      <c r="C19" s="59"/>
      <c r="D19" s="59"/>
      <c r="E19" s="59"/>
      <c r="F19" s="59"/>
      <c r="G19" s="59"/>
      <c r="H19" s="59"/>
      <c r="I19" s="59"/>
      <c r="J19" s="60"/>
    </row>
    <row r="20" spans="1:10" x14ac:dyDescent="0.25">
      <c r="A20" s="7" t="s">
        <v>82</v>
      </c>
      <c r="B20" s="59" t="s">
        <v>60</v>
      </c>
      <c r="C20" s="59"/>
      <c r="D20" s="59"/>
      <c r="E20" s="59"/>
      <c r="F20" s="59"/>
      <c r="G20" s="59"/>
      <c r="H20" s="59"/>
      <c r="I20" s="59"/>
      <c r="J20" s="60"/>
    </row>
    <row r="21" spans="1:10" x14ac:dyDescent="0.25">
      <c r="A21" s="7" t="s">
        <v>13</v>
      </c>
      <c r="B21" s="59" t="s">
        <v>62</v>
      </c>
      <c r="C21" s="59"/>
      <c r="D21" s="59"/>
      <c r="E21" s="59"/>
      <c r="F21" s="59"/>
      <c r="G21" s="59"/>
      <c r="H21" s="59"/>
      <c r="I21" s="59"/>
      <c r="J21" s="60"/>
    </row>
    <row r="22" spans="1:10" x14ac:dyDescent="0.25">
      <c r="A22" s="44" t="s">
        <v>14</v>
      </c>
      <c r="B22" s="45"/>
      <c r="C22" s="45"/>
      <c r="D22" s="45"/>
      <c r="E22" s="45"/>
      <c r="F22" s="45"/>
      <c r="G22" s="45"/>
      <c r="H22" s="45"/>
      <c r="I22" s="45"/>
      <c r="J22" s="46"/>
    </row>
    <row r="23" spans="1:10" x14ac:dyDescent="0.25">
      <c r="A23" s="40" t="s">
        <v>15</v>
      </c>
      <c r="B23" s="41"/>
      <c r="C23" s="41"/>
      <c r="D23" s="41"/>
      <c r="E23" s="41"/>
      <c r="F23" s="41"/>
      <c r="G23" s="41"/>
      <c r="H23" s="41"/>
      <c r="I23" s="41"/>
      <c r="J23" s="42"/>
    </row>
    <row r="24" spans="1:10" ht="15" customHeight="1" x14ac:dyDescent="0.25">
      <c r="A24" s="63" t="s">
        <v>16</v>
      </c>
      <c r="B24" s="64"/>
      <c r="C24" s="65" t="s">
        <v>17</v>
      </c>
      <c r="D24" s="66"/>
      <c r="E24" s="66"/>
      <c r="F24" s="66" t="s">
        <v>18</v>
      </c>
      <c r="G24" s="66"/>
      <c r="H24" s="64"/>
      <c r="I24" s="65" t="s">
        <v>19</v>
      </c>
      <c r="J24" s="67"/>
    </row>
    <row r="25" spans="1:10" x14ac:dyDescent="0.25">
      <c r="A25" s="71">
        <f>SUM(D29:D31)</f>
        <v>697850771.16999996</v>
      </c>
      <c r="B25" s="72"/>
      <c r="C25" s="81">
        <f>SUM(D29:D31)</f>
        <v>697850771.16999996</v>
      </c>
      <c r="D25" s="74"/>
      <c r="E25" s="75"/>
      <c r="F25" s="81">
        <f>SUM(H29:H31)</f>
        <v>207609437.91</v>
      </c>
      <c r="G25" s="74"/>
      <c r="H25" s="75"/>
      <c r="I25" s="38">
        <f>+IF(F25&gt;0,F25/C25,0)</f>
        <v>0.29749832842045437</v>
      </c>
      <c r="J25" s="39"/>
    </row>
    <row r="26" spans="1:10" x14ac:dyDescent="0.25">
      <c r="A26" s="40" t="s">
        <v>20</v>
      </c>
      <c r="B26" s="41"/>
      <c r="C26" s="41"/>
      <c r="D26" s="41"/>
      <c r="E26" s="41"/>
      <c r="F26" s="41"/>
      <c r="G26" s="41"/>
      <c r="H26" s="41"/>
      <c r="I26" s="41"/>
      <c r="J26" s="42"/>
    </row>
    <row r="27" spans="1:10" x14ac:dyDescent="0.25">
      <c r="A27" s="8"/>
      <c r="B27" s="4"/>
      <c r="C27" s="77" t="s">
        <v>21</v>
      </c>
      <c r="D27" s="82"/>
      <c r="E27" s="77" t="s">
        <v>78</v>
      </c>
      <c r="F27" s="82"/>
      <c r="G27" s="77" t="s">
        <v>23</v>
      </c>
      <c r="H27" s="77"/>
      <c r="I27" s="77" t="s">
        <v>24</v>
      </c>
      <c r="J27" s="78"/>
    </row>
    <row r="28" spans="1:10" ht="45" x14ac:dyDescent="0.25">
      <c r="A28" s="20" t="s">
        <v>25</v>
      </c>
      <c r="B28" s="20" t="s">
        <v>26</v>
      </c>
      <c r="C28" s="20" t="s">
        <v>27</v>
      </c>
      <c r="D28" s="20" t="s">
        <v>28</v>
      </c>
      <c r="E28" s="20" t="s">
        <v>29</v>
      </c>
      <c r="F28" s="20" t="s">
        <v>30</v>
      </c>
      <c r="G28" s="20" t="s">
        <v>31</v>
      </c>
      <c r="H28" s="20" t="s">
        <v>32</v>
      </c>
      <c r="I28" s="20" t="s">
        <v>71</v>
      </c>
      <c r="J28" s="20" t="s">
        <v>72</v>
      </c>
    </row>
    <row r="29" spans="1:10" ht="90" x14ac:dyDescent="0.25">
      <c r="A29" s="21" t="s">
        <v>50</v>
      </c>
      <c r="B29" s="22" t="s">
        <v>53</v>
      </c>
      <c r="C29" s="23">
        <v>57</v>
      </c>
      <c r="D29" s="24">
        <v>524371546.21999997</v>
      </c>
      <c r="E29" s="23">
        <v>24</v>
      </c>
      <c r="F29" s="24">
        <v>207269801.81999999</v>
      </c>
      <c r="G29" s="23">
        <v>24</v>
      </c>
      <c r="H29" s="24">
        <v>167777324.01999998</v>
      </c>
      <c r="I29" s="25">
        <f>IF(G29&gt;0,G29/C29,0)</f>
        <v>0.42105263157894735</v>
      </c>
      <c r="J29" s="26">
        <f>IF(H29&gt;0,H29/D29,0)</f>
        <v>0.31995886357573078</v>
      </c>
    </row>
    <row r="30" spans="1:10" ht="105" x14ac:dyDescent="0.25">
      <c r="A30" s="21" t="s">
        <v>51</v>
      </c>
      <c r="B30" s="22" t="s">
        <v>54</v>
      </c>
      <c r="C30" s="23">
        <v>8</v>
      </c>
      <c r="D30" s="24">
        <v>103279045.06999999</v>
      </c>
      <c r="E30" s="23">
        <v>4</v>
      </c>
      <c r="F30" s="24">
        <v>41529382.519999996</v>
      </c>
      <c r="G30" s="23">
        <v>4</v>
      </c>
      <c r="H30" s="24">
        <v>17040778.480000004</v>
      </c>
      <c r="I30" s="25">
        <f>IF(G30&gt;0,G30/C30,0)</f>
        <v>0.5</v>
      </c>
      <c r="J30" s="26">
        <f>IF(H30&gt;0,H30/D30,0)</f>
        <v>0.16499744423905338</v>
      </c>
    </row>
    <row r="31" spans="1:10" ht="90" x14ac:dyDescent="0.25">
      <c r="A31" s="21" t="s">
        <v>52</v>
      </c>
      <c r="B31" s="22" t="s">
        <v>55</v>
      </c>
      <c r="C31" s="23" t="s">
        <v>56</v>
      </c>
      <c r="D31" s="24">
        <v>70200179.88000001</v>
      </c>
      <c r="E31" s="23" t="s">
        <v>56</v>
      </c>
      <c r="F31" s="24">
        <v>28006418.110000007</v>
      </c>
      <c r="G31" s="37">
        <v>1.014</v>
      </c>
      <c r="H31" s="24">
        <v>22791335.409999989</v>
      </c>
      <c r="I31" s="25">
        <f>IF(G31&gt;0,G31/RIGHT(C31,3),0)</f>
        <v>1.0673684210526317</v>
      </c>
      <c r="J31" s="26">
        <f>IF(H31&gt;0,H31/D31,0)</f>
        <v>0.3246620656664902</v>
      </c>
    </row>
    <row r="32" spans="1:10" x14ac:dyDescent="0.25">
      <c r="A32" s="44" t="s">
        <v>33</v>
      </c>
      <c r="B32" s="45"/>
      <c r="C32" s="45"/>
      <c r="D32" s="45"/>
      <c r="E32" s="45"/>
      <c r="F32" s="45"/>
      <c r="G32" s="45"/>
      <c r="H32" s="45"/>
      <c r="I32" s="45"/>
      <c r="J32" s="46"/>
    </row>
    <row r="33" spans="1:10" x14ac:dyDescent="0.25">
      <c r="A33" s="40" t="s">
        <v>34</v>
      </c>
      <c r="B33" s="41"/>
      <c r="C33" s="41"/>
      <c r="D33" s="41"/>
      <c r="E33" s="41"/>
      <c r="F33" s="41"/>
      <c r="G33" s="41"/>
      <c r="H33" s="41"/>
      <c r="I33" s="41"/>
      <c r="J33" s="42"/>
    </row>
    <row r="34" spans="1:10" ht="48.75" customHeight="1" x14ac:dyDescent="0.25">
      <c r="A34" s="9" t="s">
        <v>35</v>
      </c>
      <c r="B34" s="59" t="s">
        <v>61</v>
      </c>
      <c r="C34" s="59"/>
      <c r="D34" s="59"/>
      <c r="E34" s="59"/>
      <c r="F34" s="59"/>
      <c r="G34" s="59"/>
      <c r="H34" s="59"/>
      <c r="I34" s="59"/>
      <c r="J34" s="60"/>
    </row>
    <row r="35" spans="1:10" ht="69" customHeight="1" x14ac:dyDescent="0.25">
      <c r="A35" s="9" t="s">
        <v>63</v>
      </c>
      <c r="B35" s="59" t="s">
        <v>70</v>
      </c>
      <c r="C35" s="59"/>
      <c r="D35" s="59"/>
      <c r="E35" s="59"/>
      <c r="F35" s="59"/>
      <c r="G35" s="59"/>
      <c r="H35" s="59"/>
      <c r="I35" s="59"/>
      <c r="J35" s="60"/>
    </row>
    <row r="36" spans="1:10" ht="120.6" customHeight="1" x14ac:dyDescent="0.25">
      <c r="A36" s="9" t="s">
        <v>36</v>
      </c>
      <c r="B36" s="61" t="s">
        <v>87</v>
      </c>
      <c r="C36" s="61"/>
      <c r="D36" s="61"/>
      <c r="E36" s="61"/>
      <c r="F36" s="61"/>
      <c r="G36" s="61"/>
      <c r="H36" s="61"/>
      <c r="I36" s="61"/>
      <c r="J36" s="62"/>
    </row>
    <row r="37" spans="1:10" ht="30" x14ac:dyDescent="0.25">
      <c r="A37" s="9" t="s">
        <v>37</v>
      </c>
      <c r="B37" s="79" t="s">
        <v>88</v>
      </c>
      <c r="C37" s="79"/>
      <c r="D37" s="79"/>
      <c r="E37" s="79"/>
      <c r="F37" s="79"/>
      <c r="G37" s="79"/>
      <c r="H37" s="79"/>
      <c r="I37" s="79"/>
      <c r="J37" s="80"/>
    </row>
    <row r="38" spans="1:10" x14ac:dyDescent="0.25">
      <c r="A38" s="44" t="s">
        <v>83</v>
      </c>
      <c r="B38" s="45"/>
      <c r="C38" s="45"/>
      <c r="D38" s="45"/>
      <c r="E38" s="45"/>
      <c r="F38" s="45"/>
      <c r="G38" s="45"/>
      <c r="H38" s="45"/>
      <c r="I38" s="45"/>
      <c r="J38" s="46"/>
    </row>
    <row r="39" spans="1:10" x14ac:dyDescent="0.25">
      <c r="A39" s="47" t="s">
        <v>38</v>
      </c>
      <c r="B39" s="48"/>
      <c r="C39" s="48"/>
      <c r="D39" s="48"/>
      <c r="E39" s="48"/>
      <c r="F39" s="48"/>
      <c r="G39" s="48"/>
      <c r="H39" s="48"/>
      <c r="I39" s="48"/>
      <c r="J39" s="49"/>
    </row>
    <row r="40" spans="1:10" x14ac:dyDescent="0.25">
      <c r="A40" s="50" t="s">
        <v>76</v>
      </c>
      <c r="B40" s="51"/>
      <c r="C40" s="51"/>
      <c r="D40" s="51"/>
      <c r="E40" s="51"/>
      <c r="F40" s="51"/>
      <c r="G40" s="51"/>
      <c r="H40" s="51"/>
      <c r="I40" s="51"/>
      <c r="J40" s="52"/>
    </row>
    <row r="41" spans="1:10" x14ac:dyDescent="0.25">
      <c r="A41" s="44" t="s">
        <v>10</v>
      </c>
      <c r="B41" s="45"/>
      <c r="C41" s="45"/>
      <c r="D41" s="45"/>
      <c r="E41" s="45"/>
      <c r="F41" s="45"/>
      <c r="G41" s="45"/>
      <c r="H41" s="45"/>
      <c r="I41" s="45"/>
      <c r="J41" s="46"/>
    </row>
    <row r="42" spans="1:10" x14ac:dyDescent="0.25">
      <c r="A42" s="5" t="s">
        <v>11</v>
      </c>
      <c r="B42" s="59" t="s">
        <v>49</v>
      </c>
      <c r="C42" s="59"/>
      <c r="D42" s="59"/>
      <c r="E42" s="59"/>
      <c r="F42" s="59"/>
      <c r="G42" s="59"/>
      <c r="H42" s="59"/>
      <c r="I42" s="59"/>
      <c r="J42" s="60"/>
    </row>
    <row r="43" spans="1:10" x14ac:dyDescent="0.25">
      <c r="A43" s="7" t="s">
        <v>12</v>
      </c>
      <c r="B43" s="59" t="s">
        <v>64</v>
      </c>
      <c r="C43" s="59"/>
      <c r="D43" s="59"/>
      <c r="E43" s="59"/>
      <c r="F43" s="59"/>
      <c r="G43" s="59"/>
      <c r="H43" s="59"/>
      <c r="I43" s="59"/>
      <c r="J43" s="60"/>
    </row>
    <row r="44" spans="1:10" x14ac:dyDescent="0.25">
      <c r="A44" s="7" t="s">
        <v>82</v>
      </c>
      <c r="B44" s="59" t="s">
        <v>65</v>
      </c>
      <c r="C44" s="59"/>
      <c r="D44" s="59"/>
      <c r="E44" s="59"/>
      <c r="F44" s="59"/>
      <c r="G44" s="59"/>
      <c r="H44" s="59"/>
      <c r="I44" s="59"/>
      <c r="J44" s="60"/>
    </row>
    <row r="45" spans="1:10" x14ac:dyDescent="0.25">
      <c r="A45" s="7" t="s">
        <v>13</v>
      </c>
      <c r="B45" s="59" t="s">
        <v>66</v>
      </c>
      <c r="C45" s="59"/>
      <c r="D45" s="59"/>
      <c r="E45" s="59"/>
      <c r="F45" s="59"/>
      <c r="G45" s="59"/>
      <c r="H45" s="59"/>
      <c r="I45" s="59"/>
      <c r="J45" s="60"/>
    </row>
    <row r="46" spans="1:10" x14ac:dyDescent="0.25">
      <c r="A46" s="44" t="s">
        <v>14</v>
      </c>
      <c r="B46" s="45"/>
      <c r="C46" s="45"/>
      <c r="D46" s="45"/>
      <c r="E46" s="45"/>
      <c r="F46" s="45"/>
      <c r="G46" s="45"/>
      <c r="H46" s="45"/>
      <c r="I46" s="45"/>
      <c r="J46" s="46"/>
    </row>
    <row r="47" spans="1:10" x14ac:dyDescent="0.25">
      <c r="A47" s="40" t="s">
        <v>15</v>
      </c>
      <c r="B47" s="41"/>
      <c r="C47" s="41"/>
      <c r="D47" s="41"/>
      <c r="E47" s="41"/>
      <c r="F47" s="41"/>
      <c r="G47" s="41"/>
      <c r="H47" s="41"/>
      <c r="I47" s="41"/>
      <c r="J47" s="42"/>
    </row>
    <row r="48" spans="1:10" ht="15" customHeight="1" x14ac:dyDescent="0.25">
      <c r="A48" s="63" t="s">
        <v>16</v>
      </c>
      <c r="B48" s="64"/>
      <c r="C48" s="65" t="s">
        <v>17</v>
      </c>
      <c r="D48" s="66"/>
      <c r="E48" s="66"/>
      <c r="F48" s="66" t="s">
        <v>18</v>
      </c>
      <c r="G48" s="66"/>
      <c r="H48" s="64"/>
      <c r="I48" s="65" t="s">
        <v>19</v>
      </c>
      <c r="J48" s="67"/>
    </row>
    <row r="49" spans="1:10" x14ac:dyDescent="0.25">
      <c r="A49" s="71" cm="1">
        <f t="array" ref="A49">Tabla135[Financiera
(B)]</f>
        <v>184548502.44999999</v>
      </c>
      <c r="B49" s="72"/>
      <c r="C49" s="73" cm="1">
        <f t="array" ref="C49">Tabla135[Financiera
(B)]</f>
        <v>184548502.44999999</v>
      </c>
      <c r="D49" s="74"/>
      <c r="E49" s="75"/>
      <c r="F49" s="73" cm="1">
        <f t="array" ref="F49">Tabla135[Financiera 
 (F)]</f>
        <v>59585293.599999994</v>
      </c>
      <c r="G49" s="74"/>
      <c r="H49" s="75"/>
      <c r="I49" s="38">
        <f>+IF(F49&gt;0,F49/C49,0)</f>
        <v>0.32287064272517479</v>
      </c>
      <c r="J49" s="39"/>
    </row>
    <row r="50" spans="1:10" x14ac:dyDescent="0.25">
      <c r="A50" s="40" t="s">
        <v>20</v>
      </c>
      <c r="B50" s="41"/>
      <c r="C50" s="41"/>
      <c r="D50" s="41"/>
      <c r="E50" s="41"/>
      <c r="F50" s="41"/>
      <c r="G50" s="41"/>
      <c r="H50" s="41"/>
      <c r="I50" s="41"/>
      <c r="J50" s="42"/>
    </row>
    <row r="51" spans="1:10" x14ac:dyDescent="0.25">
      <c r="A51" s="8"/>
      <c r="B51" s="4"/>
      <c r="C51" s="68" t="s">
        <v>21</v>
      </c>
      <c r="D51" s="69"/>
      <c r="E51" s="68" t="s">
        <v>22</v>
      </c>
      <c r="F51" s="69"/>
      <c r="G51" s="68" t="s">
        <v>23</v>
      </c>
      <c r="H51" s="68"/>
      <c r="I51" s="68" t="s">
        <v>24</v>
      </c>
      <c r="J51" s="70"/>
    </row>
    <row r="52" spans="1:10" ht="45" x14ac:dyDescent="0.25">
      <c r="A52" s="27" t="s">
        <v>25</v>
      </c>
      <c r="B52" s="28" t="s">
        <v>26</v>
      </c>
      <c r="C52" s="28" t="s">
        <v>27</v>
      </c>
      <c r="D52" s="28" t="s">
        <v>28</v>
      </c>
      <c r="E52" s="28" t="s">
        <v>29</v>
      </c>
      <c r="F52" s="28" t="s">
        <v>30</v>
      </c>
      <c r="G52" s="28" t="s">
        <v>31</v>
      </c>
      <c r="H52" s="28" t="s">
        <v>32</v>
      </c>
      <c r="I52" s="28" t="s">
        <v>71</v>
      </c>
      <c r="J52" s="28" t="s">
        <v>72</v>
      </c>
    </row>
    <row r="53" spans="1:10" ht="120" x14ac:dyDescent="0.25">
      <c r="A53" s="29" t="s">
        <v>57</v>
      </c>
      <c r="B53" s="30" t="s">
        <v>58</v>
      </c>
      <c r="C53" s="31" t="s">
        <v>59</v>
      </c>
      <c r="D53" s="32">
        <v>184548502.44999999</v>
      </c>
      <c r="E53" s="33" t="s">
        <v>59</v>
      </c>
      <c r="F53" s="34">
        <v>72025838.789999992</v>
      </c>
      <c r="G53" s="37">
        <v>0.85050000000000003</v>
      </c>
      <c r="H53" s="34">
        <v>59585293.599999994</v>
      </c>
      <c r="I53" s="35">
        <f>IF(G53&gt;0,G53/RIGHT(C53,3),0)</f>
        <v>0.94500000000000006</v>
      </c>
      <c r="J53" s="36">
        <f>IF(H53&gt;0,H53/D53,0)</f>
        <v>0.32287064272517479</v>
      </c>
    </row>
    <row r="54" spans="1:10" x14ac:dyDescent="0.25">
      <c r="A54" s="44" t="s">
        <v>33</v>
      </c>
      <c r="B54" s="45"/>
      <c r="C54" s="45"/>
      <c r="D54" s="45"/>
      <c r="E54" s="45"/>
      <c r="F54" s="45"/>
      <c r="G54" s="45"/>
      <c r="H54" s="45"/>
      <c r="I54" s="45"/>
      <c r="J54" s="46"/>
    </row>
    <row r="55" spans="1:10" x14ac:dyDescent="0.25">
      <c r="A55" s="40" t="s">
        <v>34</v>
      </c>
      <c r="B55" s="41"/>
      <c r="C55" s="41"/>
      <c r="D55" s="41"/>
      <c r="E55" s="41"/>
      <c r="F55" s="41"/>
      <c r="G55" s="41"/>
      <c r="H55" s="41"/>
      <c r="I55" s="41"/>
      <c r="J55" s="42"/>
    </row>
    <row r="56" spans="1:10" ht="26.25" customHeight="1" x14ac:dyDescent="0.25">
      <c r="A56" s="9" t="s">
        <v>35</v>
      </c>
      <c r="B56" s="59" t="s">
        <v>57</v>
      </c>
      <c r="C56" s="59"/>
      <c r="D56" s="59"/>
      <c r="E56" s="59"/>
      <c r="F56" s="59"/>
      <c r="G56" s="59"/>
      <c r="H56" s="59"/>
      <c r="I56" s="59"/>
      <c r="J56" s="60"/>
    </row>
    <row r="57" spans="1:10" ht="30" x14ac:dyDescent="0.25">
      <c r="A57" s="9" t="s">
        <v>63</v>
      </c>
      <c r="B57" s="59" t="s">
        <v>69</v>
      </c>
      <c r="C57" s="59"/>
      <c r="D57" s="59"/>
      <c r="E57" s="59"/>
      <c r="F57" s="59"/>
      <c r="G57" s="59"/>
      <c r="H57" s="59"/>
      <c r="I57" s="59"/>
      <c r="J57" s="60"/>
    </row>
    <row r="58" spans="1:10" ht="48" customHeight="1" x14ac:dyDescent="0.25">
      <c r="A58" s="9" t="s">
        <v>36</v>
      </c>
      <c r="B58" s="61" t="s">
        <v>89</v>
      </c>
      <c r="C58" s="61"/>
      <c r="D58" s="61"/>
      <c r="E58" s="61"/>
      <c r="F58" s="61"/>
      <c r="G58" s="61"/>
      <c r="H58" s="61"/>
      <c r="I58" s="61"/>
      <c r="J58" s="62"/>
    </row>
    <row r="59" spans="1:10" ht="99" customHeight="1" x14ac:dyDescent="0.25">
      <c r="A59" s="9" t="s">
        <v>37</v>
      </c>
      <c r="B59" s="53" t="s">
        <v>90</v>
      </c>
      <c r="C59" s="53"/>
      <c r="D59" s="53"/>
      <c r="E59" s="53"/>
      <c r="F59" s="53"/>
      <c r="G59" s="53"/>
      <c r="H59" s="53"/>
      <c r="I59" s="53"/>
      <c r="J59" s="54"/>
    </row>
    <row r="60" spans="1:10" x14ac:dyDescent="0.25">
      <c r="A60" s="44" t="s">
        <v>83</v>
      </c>
      <c r="B60" s="45"/>
      <c r="C60" s="45"/>
      <c r="D60" s="45"/>
      <c r="E60" s="45"/>
      <c r="F60" s="45"/>
      <c r="G60" s="45"/>
      <c r="H60" s="45"/>
      <c r="I60" s="45"/>
      <c r="J60" s="46"/>
    </row>
    <row r="61" spans="1:10" x14ac:dyDescent="0.25">
      <c r="A61" s="47" t="s">
        <v>38</v>
      </c>
      <c r="B61" s="48"/>
      <c r="C61" s="48"/>
      <c r="D61" s="48"/>
      <c r="E61" s="48"/>
      <c r="F61" s="48"/>
      <c r="G61" s="48"/>
      <c r="H61" s="48"/>
      <c r="I61" s="48"/>
      <c r="J61" s="49"/>
    </row>
    <row r="62" spans="1:10" ht="30.95" customHeight="1" x14ac:dyDescent="0.25">
      <c r="A62" s="50" t="s">
        <v>77</v>
      </c>
      <c r="B62" s="51"/>
      <c r="C62" s="51"/>
      <c r="D62" s="51"/>
      <c r="E62" s="51"/>
      <c r="F62" s="51"/>
      <c r="G62" s="51"/>
      <c r="H62" s="51"/>
      <c r="I62" s="51"/>
      <c r="J62" s="52"/>
    </row>
    <row r="63" spans="1:10" x14ac:dyDescent="0.25">
      <c r="A63" s="55" t="s">
        <v>84</v>
      </c>
      <c r="B63" s="55"/>
      <c r="C63" s="55"/>
      <c r="D63" s="55"/>
      <c r="E63" s="55"/>
      <c r="F63" s="55"/>
      <c r="G63" s="55"/>
      <c r="H63" s="55"/>
      <c r="I63" s="55"/>
      <c r="J63" s="55"/>
    </row>
    <row r="66" spans="1:10" x14ac:dyDescent="0.25">
      <c r="H66" s="56" t="s">
        <v>39</v>
      </c>
      <c r="I66" s="56"/>
      <c r="J66" s="2">
        <f>+A25+A49</f>
        <v>882399273.61999989</v>
      </c>
    </row>
    <row r="67" spans="1:10" x14ac:dyDescent="0.25">
      <c r="F67" s="10"/>
      <c r="H67" s="56" t="s">
        <v>40</v>
      </c>
      <c r="I67" s="56"/>
      <c r="J67" s="2">
        <f>+C25+C49</f>
        <v>882399273.61999989</v>
      </c>
    </row>
    <row r="68" spans="1:10" x14ac:dyDescent="0.25">
      <c r="F68" s="10"/>
      <c r="H68" s="56" t="s">
        <v>41</v>
      </c>
      <c r="I68" s="56"/>
      <c r="J68" s="3">
        <f>+F25+F49</f>
        <v>267194731.50999999</v>
      </c>
    </row>
    <row r="69" spans="1:10" x14ac:dyDescent="0.25">
      <c r="A69" s="11"/>
      <c r="B69" s="12"/>
      <c r="F69" s="10"/>
      <c r="J69" s="10"/>
    </row>
    <row r="70" spans="1:10" x14ac:dyDescent="0.25">
      <c r="A70" s="11"/>
      <c r="B70" s="12"/>
      <c r="F70" s="10"/>
      <c r="J70" s="10"/>
    </row>
    <row r="71" spans="1:10" x14ac:dyDescent="0.25">
      <c r="A71" s="11"/>
      <c r="B71" s="12"/>
      <c r="F71" s="10"/>
      <c r="J71" s="10"/>
    </row>
    <row r="72" spans="1:10" x14ac:dyDescent="0.25">
      <c r="A72" s="11"/>
      <c r="B72" s="12"/>
      <c r="F72" s="10"/>
      <c r="J72" s="10"/>
    </row>
    <row r="73" spans="1:10" x14ac:dyDescent="0.25">
      <c r="A73" s="11"/>
      <c r="B73" s="12"/>
      <c r="F73" s="10"/>
      <c r="J73" s="10"/>
    </row>
    <row r="74" spans="1:10" x14ac:dyDescent="0.25">
      <c r="A74" s="11"/>
      <c r="B74" s="12"/>
      <c r="F74" s="10"/>
      <c r="J74" s="10"/>
    </row>
    <row r="75" spans="1:10" x14ac:dyDescent="0.25">
      <c r="A75" s="11"/>
      <c r="B75" s="12"/>
      <c r="F75" s="10"/>
      <c r="J75" s="10"/>
    </row>
    <row r="76" spans="1:10" x14ac:dyDescent="0.25">
      <c r="A76" s="11"/>
      <c r="B76" s="12"/>
      <c r="F76" s="10"/>
      <c r="J76" s="10"/>
    </row>
    <row r="77" spans="1:10" x14ac:dyDescent="0.25">
      <c r="A77" s="11"/>
      <c r="B77" s="12"/>
      <c r="F77" s="10"/>
      <c r="J77" s="10"/>
    </row>
    <row r="78" spans="1:10" x14ac:dyDescent="0.25">
      <c r="A78" s="11"/>
      <c r="B78" s="12"/>
      <c r="F78" s="10"/>
      <c r="J78" s="10"/>
    </row>
    <row r="79" spans="1:10" x14ac:dyDescent="0.25">
      <c r="A79" s="11"/>
      <c r="B79" s="12"/>
      <c r="F79" s="10"/>
      <c r="J79" s="10"/>
    </row>
    <row r="80" spans="1:10" x14ac:dyDescent="0.25">
      <c r="A80" s="11"/>
      <c r="B80" s="12"/>
      <c r="F80" s="10"/>
      <c r="J80" s="10"/>
    </row>
    <row r="81" spans="1:10" x14ac:dyDescent="0.25">
      <c r="A81" s="11"/>
      <c r="B81" s="12"/>
      <c r="F81" s="10"/>
      <c r="J81" s="10"/>
    </row>
    <row r="82" spans="1:10" x14ac:dyDescent="0.25">
      <c r="A82" s="11"/>
      <c r="B82" s="12"/>
      <c r="F82" s="10"/>
      <c r="J82" s="10"/>
    </row>
    <row r="83" spans="1:10" x14ac:dyDescent="0.25">
      <c r="A83" s="11"/>
      <c r="B83" s="12"/>
      <c r="F83" s="10"/>
      <c r="J83" s="10"/>
    </row>
    <row r="85" spans="1:10" x14ac:dyDescent="0.25">
      <c r="B85" s="13" t="s">
        <v>85</v>
      </c>
      <c r="C85" s="10"/>
      <c r="E85" s="10"/>
      <c r="F85" s="57" t="s">
        <v>79</v>
      </c>
      <c r="G85" s="58"/>
      <c r="H85" s="58"/>
      <c r="I85" s="58"/>
      <c r="J85" s="58"/>
    </row>
    <row r="86" spans="1:10" x14ac:dyDescent="0.25">
      <c r="B86" s="14" t="s">
        <v>86</v>
      </c>
      <c r="C86" s="10"/>
      <c r="E86" s="10"/>
      <c r="F86" s="43" t="s">
        <v>81</v>
      </c>
      <c r="G86" s="43"/>
      <c r="H86" s="43"/>
      <c r="I86" s="43"/>
      <c r="J86" s="43"/>
    </row>
  </sheetData>
  <mergeCells count="78">
    <mergeCell ref="B11:J11"/>
    <mergeCell ref="B12:J12"/>
    <mergeCell ref="A13:J13"/>
    <mergeCell ref="C14:J14"/>
    <mergeCell ref="B9:J9"/>
    <mergeCell ref="B10:J10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B8:J8"/>
    <mergeCell ref="C25:E25"/>
    <mergeCell ref="F25:H25"/>
    <mergeCell ref="E27:F27"/>
    <mergeCell ref="B35:J35"/>
    <mergeCell ref="B36:J36"/>
    <mergeCell ref="A25:B25"/>
    <mergeCell ref="I25:J25"/>
    <mergeCell ref="B44:J44"/>
    <mergeCell ref="B45:J45"/>
    <mergeCell ref="A39:J39"/>
    <mergeCell ref="A40:J40"/>
    <mergeCell ref="I27:J27"/>
    <mergeCell ref="B37:J37"/>
    <mergeCell ref="A49:B49"/>
    <mergeCell ref="C49:E49"/>
    <mergeCell ref="F49:H49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C51:D51"/>
    <mergeCell ref="E51:F51"/>
    <mergeCell ref="G51:H51"/>
    <mergeCell ref="I51:J51"/>
    <mergeCell ref="A54:J54"/>
    <mergeCell ref="A46:J46"/>
    <mergeCell ref="A47:J47"/>
    <mergeCell ref="A48:B48"/>
    <mergeCell ref="C48:E48"/>
    <mergeCell ref="F48:H48"/>
    <mergeCell ref="I48:J48"/>
    <mergeCell ref="I49:J49"/>
    <mergeCell ref="A50:J50"/>
    <mergeCell ref="F86:J86"/>
    <mergeCell ref="A60:J60"/>
    <mergeCell ref="A61:J61"/>
    <mergeCell ref="A62:J62"/>
    <mergeCell ref="B59:J59"/>
    <mergeCell ref="A63:J63"/>
    <mergeCell ref="H66:I66"/>
    <mergeCell ref="H67:I67"/>
    <mergeCell ref="H68:I68"/>
    <mergeCell ref="F85:J85"/>
    <mergeCell ref="A55:J55"/>
    <mergeCell ref="B56:J56"/>
    <mergeCell ref="B57:J57"/>
    <mergeCell ref="B58:J58"/>
  </mergeCells>
  <phoneticPr fontId="5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F28 D28:D31 E29:F31 E53:F53 F52 D52:D53" xr:uid="{247AEBBA-5BB4-404D-982B-514E41C68A75}"/>
    <dataValidation allowBlank="1" showInputMessage="1" showErrorMessage="1" prompt="Meta anual del indicador" sqref="E28 C28:C31 C52:C53 E52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37:J37 B59:J59" xr:uid="{3458344A-2CE9-4393-9E4E-745857776460}"/>
    <dataValidation allowBlank="1" showInputMessage="1" showErrorMessage="1" prompt="1. Describir lo plasmado en el presupuesto_x000a_2. Describir lo alcanzado en términos financieros y de producción " sqref="B36:J36 B58:J58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A25:E25 A49:C49 F49:H49 J66:J68 F25:H25 I31:J31 I30:J30 I29:J29 I53:J53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4" ma:contentTypeDescription="Crear nuevo documento." ma:contentTypeScope="" ma:versionID="37380f9c835d715a485eb7b156a31de3">
  <xsd:schema xmlns:xsd="http://www.w3.org/2001/XMLSchema" xmlns:xs="http://www.w3.org/2001/XMLSchema" xmlns:p="http://schemas.microsoft.com/office/2006/metadata/properties" xmlns:ns2="b826ceb5-efda-4966-bb90-1c1b4e360da2" xmlns:ns3="3e1a5d64-8b76-47bb-8599-b566759b318a" targetNamespace="http://schemas.microsoft.com/office/2006/metadata/properties" ma:root="true" ma:fieldsID="a5afe8ade544dd073816a179876b6c57" ns2:_="" ns3:_=""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711974-A2BA-4715-9FA1-DE9B52B4D33A}">
  <ds:schemaRefs>
    <ds:schemaRef ds:uri="http://schemas.openxmlformats.org/package/2006/metadata/core-properties"/>
    <ds:schemaRef ds:uri="http://schemas.microsoft.com/office/infopath/2007/PartnerControls"/>
    <ds:schemaRef ds:uri="b826ceb5-efda-4966-bb90-1c1b4e360da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3e1a5d64-8b76-47bb-8599-b566759b318a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DAE06DA-79BE-4A05-ACF3-D6012C6E42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Patricia Ovalle Taveras</cp:lastModifiedBy>
  <cp:revision/>
  <cp:lastPrinted>2024-04-18T16:43:26Z</cp:lastPrinted>
  <dcterms:created xsi:type="dcterms:W3CDTF">2021-03-22T15:50:10Z</dcterms:created>
  <dcterms:modified xsi:type="dcterms:W3CDTF">2025-01-17T21:50:00Z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